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507" activeTab="0"/>
  </bookViews>
  <sheets>
    <sheet name="林业发展改革资金（任务清单）" sheetId="1" r:id="rId1"/>
    <sheet name="林业改革发展资金（资金表）" sheetId="2" r:id="rId2"/>
  </sheets>
  <definedNames>
    <definedName name="_xlnm.Print_Titles" localSheetId="0">'林业发展改革资金（任务清单）'!$1:$5</definedName>
    <definedName name="_xlnm.Print_Titles" localSheetId="1">'林业改革发展资金（资金表）'!$1:$5</definedName>
  </definedNames>
  <calcPr fullCalcOnLoad="1"/>
</workbook>
</file>

<file path=xl/comments2.xml><?xml version="1.0" encoding="utf-8"?>
<comments xmlns="http://schemas.openxmlformats.org/spreadsheetml/2006/main">
  <authors>
    <author>余敬华</author>
  </authors>
  <commentList>
    <comment ref="C75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顺庆区0.46万，嘉陵区15.66万</t>
        </r>
      </text>
    </comment>
    <comment ref="C112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巴州区8.05万</t>
        </r>
      </text>
    </comment>
    <comment ref="C103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通川区15.57万，达川区110.16万，高新区0.65万</t>
        </r>
      </text>
    </comment>
    <comment ref="C151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分县数据见右边</t>
        </r>
      </text>
    </comment>
    <comment ref="C173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分县数据见右边</t>
        </r>
      </text>
    </comment>
    <comment ref="C135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分县数据见右边</t>
        </r>
      </text>
    </comment>
    <comment ref="C96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广安区5.11万</t>
        </r>
      </text>
    </comment>
    <comment ref="C67" authorId="0">
      <text>
        <r>
          <rPr>
            <b/>
            <sz val="9"/>
            <rFont val="宋体"/>
            <family val="0"/>
          </rPr>
          <t>余敬华:</t>
        </r>
        <r>
          <rPr>
            <sz val="9"/>
            <rFont val="宋体"/>
            <family val="0"/>
          </rPr>
          <t xml:space="preserve">
金口河区17.62万</t>
        </r>
      </text>
    </comment>
  </commentList>
</comments>
</file>

<file path=xl/sharedStrings.xml><?xml version="1.0" encoding="utf-8"?>
<sst xmlns="http://schemas.openxmlformats.org/spreadsheetml/2006/main" count="703" uniqueCount="364">
  <si>
    <t>附表1</t>
  </si>
  <si>
    <t>2020年省级林业草原发展改革专项资金预算表</t>
  </si>
  <si>
    <t>单位：万元</t>
  </si>
  <si>
    <t>单位</t>
  </si>
  <si>
    <t>合计</t>
  </si>
  <si>
    <t>森林生态效益补偿</t>
  </si>
  <si>
    <t>湿地生态效益补偿</t>
  </si>
  <si>
    <t>防沙治沙补助</t>
  </si>
  <si>
    <t>长江上游干旱河谷地区生态治理</t>
  </si>
  <si>
    <t>国家储备林基地建设</t>
  </si>
  <si>
    <t>基层林业工作站建设</t>
  </si>
  <si>
    <t>林产品质量安全</t>
  </si>
  <si>
    <t>林业有害生物防治补助</t>
  </si>
  <si>
    <t>森林防火补助</t>
  </si>
  <si>
    <t>省级自然保护区及动植物保护</t>
  </si>
  <si>
    <t>合  计</t>
  </si>
  <si>
    <t>集体和个人所有省级公益林补助1045.3万亩</t>
  </si>
  <si>
    <t>退牧还湿11.02万亩，湿地管护补助482.04万亩</t>
  </si>
  <si>
    <t>沙化治理6.8万亩</t>
  </si>
  <si>
    <t>治理面积不低于1.875万亩</t>
  </si>
  <si>
    <t>新造或改培国家储备林基地2万亩</t>
  </si>
  <si>
    <t>维修改造基础林业站站房建设50个</t>
  </si>
  <si>
    <t>林产品监测片区站点建设，抽检7020批次样品</t>
  </si>
  <si>
    <t>松材线虫病防治、控灾，补助中心测报点</t>
  </si>
  <si>
    <t>购置防火物资、扑火队能力建设</t>
  </si>
  <si>
    <t>省级自然保护区、森林公园、湿地公园能力建设及野生动植物救护等</t>
  </si>
  <si>
    <t xml:space="preserve">  成都市</t>
  </si>
  <si>
    <t xml:space="preserve">    市本级</t>
  </si>
  <si>
    <t>补助460711亩</t>
  </si>
  <si>
    <t>成都动物园省级野生动物救护中心能力建设、成都大熊猫繁育研究基地野生动物救护</t>
  </si>
  <si>
    <t>天府新区</t>
  </si>
  <si>
    <t>松材线虫病控灾</t>
  </si>
  <si>
    <t xml:space="preserve">    都江堰市</t>
  </si>
  <si>
    <t>抽检40批次样品。</t>
  </si>
  <si>
    <t xml:space="preserve">    邛崃市</t>
  </si>
  <si>
    <t>中心测报点补助</t>
  </si>
  <si>
    <t xml:space="preserve">    金堂县</t>
  </si>
  <si>
    <t xml:space="preserve">    大邑县</t>
  </si>
  <si>
    <t xml:space="preserve">    简阳市</t>
  </si>
  <si>
    <t>抽检100批次样品。</t>
  </si>
  <si>
    <t xml:space="preserve">  自贡市</t>
  </si>
  <si>
    <t>补助3787亩</t>
  </si>
  <si>
    <t xml:space="preserve">    自流井区</t>
  </si>
  <si>
    <t>松材线虫病控灾、中心测报点补助</t>
  </si>
  <si>
    <t>贡井区</t>
  </si>
  <si>
    <t xml:space="preserve">  荣县</t>
  </si>
  <si>
    <t>补助40098亩</t>
  </si>
  <si>
    <t>松材线虫病防治</t>
  </si>
  <si>
    <t xml:space="preserve">  富顺县</t>
  </si>
  <si>
    <t>补助1046亩</t>
  </si>
  <si>
    <t xml:space="preserve">  攀枝花市</t>
  </si>
  <si>
    <t>补助82958亩</t>
  </si>
  <si>
    <t>购置防火物资</t>
  </si>
  <si>
    <t xml:space="preserve">    仁和区</t>
  </si>
  <si>
    <t>干旱半干旱地区生态综合治理面积不低于0.125万亩</t>
  </si>
  <si>
    <t>四川省大黑山森林公园能力建设</t>
  </si>
  <si>
    <t xml:space="preserve">  米易县</t>
  </si>
  <si>
    <t>补助3298亩</t>
  </si>
  <si>
    <t>抽检300批次样品。</t>
  </si>
  <si>
    <t>松材线虫病防治、中心测报点补助</t>
  </si>
  <si>
    <t>扑火队能力建设</t>
  </si>
  <si>
    <t>四川白坡山省级自然保护区能力建设</t>
  </si>
  <si>
    <t xml:space="preserve">  盐边县</t>
  </si>
  <si>
    <t xml:space="preserve">  泸州市</t>
  </si>
  <si>
    <t>补助49011亩</t>
  </si>
  <si>
    <t>泸州市林业科学研究院抽检450批次样品；补充采购检测设备。</t>
  </si>
  <si>
    <t xml:space="preserve">    纳溪区</t>
  </si>
  <si>
    <t xml:space="preserve">  泸县</t>
  </si>
  <si>
    <t>补助10629亩</t>
  </si>
  <si>
    <t xml:space="preserve">  合江县</t>
  </si>
  <si>
    <t>补助139548亩</t>
  </si>
  <si>
    <t xml:space="preserve">  叙永县</t>
  </si>
  <si>
    <t>补助745576亩</t>
  </si>
  <si>
    <t>叙永县国有林场新造或改培国家储备林基地2000亩</t>
  </si>
  <si>
    <t xml:space="preserve">  古蔺县</t>
  </si>
  <si>
    <t>补助621874亩</t>
  </si>
  <si>
    <t xml:space="preserve">  德阳市</t>
  </si>
  <si>
    <t>补助1681亩</t>
  </si>
  <si>
    <t xml:space="preserve">    旌阳区</t>
  </si>
  <si>
    <t xml:space="preserve">  广汉市</t>
  </si>
  <si>
    <t>补助6232亩</t>
  </si>
  <si>
    <t xml:space="preserve">  中江县</t>
  </si>
  <si>
    <t>补助83202亩</t>
  </si>
  <si>
    <t xml:space="preserve">  绵阳市</t>
  </si>
  <si>
    <t>补助14977亩</t>
  </si>
  <si>
    <t>野生动物救护专项</t>
  </si>
  <si>
    <t xml:space="preserve">    涪城区</t>
  </si>
  <si>
    <t xml:space="preserve">    游仙区</t>
  </si>
  <si>
    <t xml:space="preserve">  江油市</t>
  </si>
  <si>
    <t>补助27184亩</t>
  </si>
  <si>
    <t>四川观雾山省级自然保护区能力建设，距瓣尾囊草极小种群就地保护和人工培育种群野外回归</t>
  </si>
  <si>
    <t xml:space="preserve">  梓潼县</t>
  </si>
  <si>
    <t>补助77亩</t>
  </si>
  <si>
    <t>梓潼县国有林场新造或改培国家储备林基地2000亩</t>
  </si>
  <si>
    <t xml:space="preserve">  平武县</t>
  </si>
  <si>
    <t>补助161亩</t>
  </si>
  <si>
    <t xml:space="preserve">  三台县</t>
  </si>
  <si>
    <t>补助20750亩</t>
  </si>
  <si>
    <t xml:space="preserve">  盐亭县</t>
  </si>
  <si>
    <t>补助15553亩</t>
  </si>
  <si>
    <t xml:space="preserve">  广元市</t>
  </si>
  <si>
    <t>补助527476亩</t>
  </si>
  <si>
    <t>广元市曾家山鸳鸯池林场新造或改培国家储备林基地2000亩</t>
  </si>
  <si>
    <t>广元市林业和园林科学院抽检500批次样品；补充采购检测设备。</t>
  </si>
  <si>
    <t xml:space="preserve">    利州区</t>
  </si>
  <si>
    <t>四川月坝省级湿地保护小区能力建设</t>
  </si>
  <si>
    <t xml:space="preserve">    昭化区</t>
  </si>
  <si>
    <t>维修改造昭化区柳桥乡林业站等8个站站房建设</t>
  </si>
  <si>
    <t>四川翠云廊古柏省级自然保护区能力建设</t>
  </si>
  <si>
    <t xml:space="preserve">    朝天区</t>
  </si>
  <si>
    <t xml:space="preserve">  剑阁县</t>
  </si>
  <si>
    <t>补助97697亩</t>
  </si>
  <si>
    <t>维修改造王河镇林业站等13个站站房建设</t>
  </si>
  <si>
    <t xml:space="preserve">  旺苍县</t>
  </si>
  <si>
    <t>补助426147亩</t>
  </si>
  <si>
    <t>旺苍县林产有限公司新造或改培国家储备林基地2000亩</t>
  </si>
  <si>
    <t>维修改造东河镇林业站等8个站站房建设</t>
  </si>
  <si>
    <t xml:space="preserve">  青川县</t>
  </si>
  <si>
    <t>补助264745亩</t>
  </si>
  <si>
    <t>松材线虫病防治、唐家河保护区松材线虫病防治</t>
  </si>
  <si>
    <t xml:space="preserve">  苍溪县</t>
  </si>
  <si>
    <t>补助17578亩</t>
  </si>
  <si>
    <t>四川九龙山省级自然保护区能力建设</t>
  </si>
  <si>
    <t xml:space="preserve">  遂宁市</t>
  </si>
  <si>
    <t>补助4622亩</t>
  </si>
  <si>
    <t xml:space="preserve">    安居区</t>
  </si>
  <si>
    <t xml:space="preserve">  蓬溪县</t>
  </si>
  <si>
    <t>补助66140亩</t>
  </si>
  <si>
    <t>抽检60批次样品。</t>
  </si>
  <si>
    <t xml:space="preserve">  射洪市</t>
  </si>
  <si>
    <t>补助147550亩</t>
  </si>
  <si>
    <t xml:space="preserve">  大英县</t>
  </si>
  <si>
    <t xml:space="preserve">  内江市</t>
  </si>
  <si>
    <t>补助12278亩</t>
  </si>
  <si>
    <t xml:space="preserve">  威远县</t>
  </si>
  <si>
    <t>补助13291亩</t>
  </si>
  <si>
    <t xml:space="preserve">  隆昌市</t>
  </si>
  <si>
    <t>补助10亩</t>
  </si>
  <si>
    <t xml:space="preserve">  乐山市</t>
  </si>
  <si>
    <t>补助13823亩</t>
  </si>
  <si>
    <t>乐山市林业科学研究院抽检560批次样品；补充采购检测设备</t>
  </si>
  <si>
    <t xml:space="preserve">    市中区</t>
  </si>
  <si>
    <t xml:space="preserve">  峨眉山市</t>
  </si>
  <si>
    <t xml:space="preserve">  犍为县</t>
  </si>
  <si>
    <t xml:space="preserve">  沐川县</t>
  </si>
  <si>
    <t>补助61370亩</t>
  </si>
  <si>
    <t xml:space="preserve">  峨边县</t>
  </si>
  <si>
    <t>补助29807亩</t>
  </si>
  <si>
    <t xml:space="preserve">  马边县</t>
  </si>
  <si>
    <t>补助13248亩</t>
  </si>
  <si>
    <t xml:space="preserve">  南充市</t>
  </si>
  <si>
    <t>补助12639亩</t>
  </si>
  <si>
    <t>南充市林业科学研究院抽检560批次样品。</t>
  </si>
  <si>
    <t>顺庆区</t>
  </si>
  <si>
    <t xml:space="preserve">  阆中市</t>
  </si>
  <si>
    <t>补助142681亩</t>
  </si>
  <si>
    <t xml:space="preserve">  南部县</t>
  </si>
  <si>
    <t>补助8083亩</t>
  </si>
  <si>
    <t xml:space="preserve">  西充县</t>
  </si>
  <si>
    <t>补助153418亩</t>
  </si>
  <si>
    <t xml:space="preserve">  营山县</t>
  </si>
  <si>
    <t>补助63745亩</t>
  </si>
  <si>
    <t xml:space="preserve">  仪陇县</t>
  </si>
  <si>
    <t>补助142648亩</t>
  </si>
  <si>
    <t xml:space="preserve">  蓬安县</t>
  </si>
  <si>
    <t>补助56211亩</t>
  </si>
  <si>
    <t xml:space="preserve">  宜宾市</t>
  </si>
  <si>
    <t>补助347977亩</t>
  </si>
  <si>
    <t>宜宾市林业科学研究院抽检550批次样品；补充采购监测设备。</t>
  </si>
  <si>
    <t xml:space="preserve">    翠屏区</t>
  </si>
  <si>
    <t>四川省七星山森林公园能力建设</t>
  </si>
  <si>
    <t xml:space="preserve">    南溪区</t>
  </si>
  <si>
    <t xml:space="preserve">    叙州区</t>
  </si>
  <si>
    <t xml:space="preserve">  江安县</t>
  </si>
  <si>
    <t>补助68849亩</t>
  </si>
  <si>
    <t xml:space="preserve">  长宁县</t>
  </si>
  <si>
    <t>补助17975亩</t>
  </si>
  <si>
    <t xml:space="preserve">  高县</t>
  </si>
  <si>
    <t>补助85818亩</t>
  </si>
  <si>
    <t xml:space="preserve">  筠连县</t>
  </si>
  <si>
    <t>补助245227亩</t>
  </si>
  <si>
    <t xml:space="preserve">  珙县</t>
  </si>
  <si>
    <t>补助75632亩</t>
  </si>
  <si>
    <t>珙县国有林场新造或改培国家储备林基地2000亩</t>
  </si>
  <si>
    <t xml:space="preserve">  兴文县</t>
  </si>
  <si>
    <t>补助274029亩</t>
  </si>
  <si>
    <t xml:space="preserve">  屏山县</t>
  </si>
  <si>
    <t>补助142978亩</t>
  </si>
  <si>
    <t xml:space="preserve">  广安市</t>
  </si>
  <si>
    <t>补助88亩</t>
  </si>
  <si>
    <t xml:space="preserve">    前锋区</t>
  </si>
  <si>
    <t xml:space="preserve">  华蓥市</t>
  </si>
  <si>
    <t>补助31亩</t>
  </si>
  <si>
    <t xml:space="preserve">  岳池县</t>
  </si>
  <si>
    <t>补助29363亩</t>
  </si>
  <si>
    <t xml:space="preserve">  武胜县</t>
  </si>
  <si>
    <t>补助1856亩</t>
  </si>
  <si>
    <t xml:space="preserve">  邻水县</t>
  </si>
  <si>
    <t>补助8293亩</t>
  </si>
  <si>
    <t xml:space="preserve">  达州市</t>
  </si>
  <si>
    <t>补助99120亩</t>
  </si>
  <si>
    <t>达州市林业园林科技研究推广中心抽检400批次样品。</t>
  </si>
  <si>
    <t xml:space="preserve">    通川区</t>
  </si>
  <si>
    <t xml:space="preserve">    达川区</t>
  </si>
  <si>
    <t>达州市达川飞机播种造林管理站新造或改培国家储备林基地2000亩</t>
  </si>
  <si>
    <t xml:space="preserve">  万源市</t>
  </si>
  <si>
    <t>补助1280993亩</t>
  </si>
  <si>
    <t>四川省东林山森林公园能力建设</t>
  </si>
  <si>
    <t xml:space="preserve">  宣汉县</t>
  </si>
  <si>
    <t>维修改造宣汉县普光林业站等7个站站房建设</t>
  </si>
  <si>
    <t xml:space="preserve">  开江县</t>
  </si>
  <si>
    <t>补助3683亩</t>
  </si>
  <si>
    <t xml:space="preserve">  大竹县</t>
  </si>
  <si>
    <t xml:space="preserve">  渠县</t>
  </si>
  <si>
    <t>补助83253亩</t>
  </si>
  <si>
    <t xml:space="preserve">  巴中市</t>
  </si>
  <si>
    <t>补助2395亩</t>
  </si>
  <si>
    <t>林产品监测片区站点建设</t>
  </si>
  <si>
    <t xml:space="preserve">    巴州区</t>
  </si>
  <si>
    <t>巴州区南阳林场新造或改培国家储备林基地2000亩</t>
  </si>
  <si>
    <t xml:space="preserve">    恩阳区</t>
  </si>
  <si>
    <t xml:space="preserve">  平昌县</t>
  </si>
  <si>
    <t>补助31730亩</t>
  </si>
  <si>
    <t>平昌县五峰国有林场新造或改培国家储备林基地2000亩</t>
  </si>
  <si>
    <t>维修改造南风林业站等5个林业站房建设</t>
  </si>
  <si>
    <t xml:space="preserve">  通江县</t>
  </si>
  <si>
    <t>补助3423亩</t>
  </si>
  <si>
    <t xml:space="preserve">  南江县</t>
  </si>
  <si>
    <t>补助108122亩</t>
  </si>
  <si>
    <t>维修改造南江县9个林业站房建设</t>
  </si>
  <si>
    <t>四川大小兰沟省级自然保护区能力建设</t>
  </si>
  <si>
    <t xml:space="preserve">  雅安市</t>
  </si>
  <si>
    <t>野生动物与候鸟救护专项</t>
  </si>
  <si>
    <t xml:space="preserve">    雨城区</t>
  </si>
  <si>
    <t xml:space="preserve">  荥经县</t>
  </si>
  <si>
    <t>四川大相岭省级自然保护区能力建设</t>
  </si>
  <si>
    <t xml:space="preserve">  汉源县</t>
  </si>
  <si>
    <t>补助94133亩</t>
  </si>
  <si>
    <t>干旱半干旱地区生态综合治理面积不低于0.1万亩</t>
  </si>
  <si>
    <t>汉源县九襄国有林场新造或改培国家储备林基地2000亩</t>
  </si>
  <si>
    <t xml:space="preserve">  石棉县</t>
  </si>
  <si>
    <t xml:space="preserve">  天全县</t>
  </si>
  <si>
    <t>四川喇叭河省级自然保护区能力建设</t>
  </si>
  <si>
    <t xml:space="preserve">  宝兴县</t>
  </si>
  <si>
    <t>补助9958亩</t>
  </si>
  <si>
    <t>夹金山林业局中心测报点补助</t>
  </si>
  <si>
    <t xml:space="preserve">  眉山市</t>
  </si>
  <si>
    <t xml:space="preserve">    东坡区</t>
  </si>
  <si>
    <t>四川眉山东坡湖省级湿地公园能力建设</t>
  </si>
  <si>
    <t xml:space="preserve">    彭山区</t>
  </si>
  <si>
    <t xml:space="preserve">  仁寿县</t>
  </si>
  <si>
    <t xml:space="preserve">  洪雅县</t>
  </si>
  <si>
    <t>补助305亩</t>
  </si>
  <si>
    <t xml:space="preserve">  青神县</t>
  </si>
  <si>
    <t>补助8183亩</t>
  </si>
  <si>
    <t>新建林产品监测县级站。</t>
  </si>
  <si>
    <t xml:space="preserve">  安岳县</t>
  </si>
  <si>
    <t>补助218880亩</t>
  </si>
  <si>
    <t xml:space="preserve">  乐至县</t>
  </si>
  <si>
    <t>补助33412亩</t>
  </si>
  <si>
    <t xml:space="preserve">  阿坝州</t>
  </si>
  <si>
    <t xml:space="preserve">    州本级</t>
  </si>
  <si>
    <t>补助362794亩</t>
  </si>
  <si>
    <t>阿坝州林业科学研究所抽检560批次样品。</t>
  </si>
  <si>
    <t>野生动物救护</t>
  </si>
  <si>
    <t xml:space="preserve">    金川县</t>
  </si>
  <si>
    <t xml:space="preserve">    阿坝县</t>
  </si>
  <si>
    <t>沙化治理不低于0.8万亩</t>
  </si>
  <si>
    <t>四川阿坝莲宝叶则省级湿地公园能力建设</t>
  </si>
  <si>
    <t xml:space="preserve">    若尔盖县</t>
  </si>
  <si>
    <t>若尔盖国家级湿地保护区泥炭沼泽碳库调查</t>
  </si>
  <si>
    <t xml:space="preserve">    红原县</t>
  </si>
  <si>
    <t>退牧还湿9.46万亩，湿地管护补助300.52万亩</t>
  </si>
  <si>
    <t>沙化治理不低于0.5万亩</t>
  </si>
  <si>
    <t xml:space="preserve">    汶川县</t>
  </si>
  <si>
    <t>四川省巴布纳森林公园能力建设</t>
  </si>
  <si>
    <t xml:space="preserve">    理县</t>
  </si>
  <si>
    <t>四川米亚罗省级自然保护区能力建设</t>
  </si>
  <si>
    <t xml:space="preserve">    茂县</t>
  </si>
  <si>
    <t xml:space="preserve">    松潘县</t>
  </si>
  <si>
    <t>退牧还湿0.5万亩，湿地管护补助9.33万亩</t>
  </si>
  <si>
    <t>沙化治理不低于0.6万亩</t>
  </si>
  <si>
    <t xml:space="preserve">    黑水县</t>
  </si>
  <si>
    <t xml:space="preserve">    九寨沟管理局</t>
  </si>
  <si>
    <t xml:space="preserve">    观音桥林业局</t>
  </si>
  <si>
    <t xml:space="preserve">  甘孜州</t>
  </si>
  <si>
    <t>补助1497937亩</t>
  </si>
  <si>
    <t>甘孜州林业科学研究所抽检560批次样品；补充采购监测设备。</t>
  </si>
  <si>
    <t>野生动物救护，五小叶槭及高山杜鹃人工培育和野外回归</t>
  </si>
  <si>
    <t xml:space="preserve">    康定市</t>
  </si>
  <si>
    <t>沙化治理不低于0.3万亩</t>
  </si>
  <si>
    <t xml:space="preserve">    泸定县</t>
  </si>
  <si>
    <t>四川省二郎山森林公园能力建设</t>
  </si>
  <si>
    <t xml:space="preserve">    丹巴县</t>
  </si>
  <si>
    <t xml:space="preserve">    九龙县</t>
  </si>
  <si>
    <t xml:space="preserve">    雅江县</t>
  </si>
  <si>
    <t>沙化治理不低于0.2万亩</t>
  </si>
  <si>
    <t xml:space="preserve">    道孚县</t>
  </si>
  <si>
    <t xml:space="preserve">    炉霍县</t>
  </si>
  <si>
    <t xml:space="preserve">    甘孜县</t>
  </si>
  <si>
    <t xml:space="preserve">    新龙县</t>
  </si>
  <si>
    <t>四川雄龙西省级自然保护区能力建设</t>
  </si>
  <si>
    <t xml:space="preserve">    德格县</t>
  </si>
  <si>
    <t>沙化治理不低于0.4万亩</t>
  </si>
  <si>
    <t xml:space="preserve">    白玉县</t>
  </si>
  <si>
    <t xml:space="preserve">    石渠县</t>
  </si>
  <si>
    <t>沙化治理不低于1.2万亩</t>
  </si>
  <si>
    <t>四川洛须白唇鹿省级自然保护区、四川石渠邓玛省级湿地公园能力建设</t>
  </si>
  <si>
    <t xml:space="preserve">    色达县</t>
  </si>
  <si>
    <t xml:space="preserve">    理塘县</t>
  </si>
  <si>
    <t>退牧还湿0.56万亩，湿地管护补助129.58万亩</t>
  </si>
  <si>
    <t>沙化治理不低于1.7万亩</t>
  </si>
  <si>
    <t xml:space="preserve">    巴塘县</t>
  </si>
  <si>
    <t>四川竹巴笼省级自然保护区能力建设</t>
  </si>
  <si>
    <t xml:space="preserve">    乡城县</t>
  </si>
  <si>
    <t xml:space="preserve">    稻城县</t>
  </si>
  <si>
    <t>退牧还湿0.5万亩，湿地管护补助42.61万亩</t>
  </si>
  <si>
    <t xml:space="preserve">    道孚林业局</t>
  </si>
  <si>
    <t xml:space="preserve">    丹巴林业局</t>
  </si>
  <si>
    <t xml:space="preserve">  凉山州</t>
  </si>
  <si>
    <t>补助712972亩</t>
  </si>
  <si>
    <t>凉山州林业科学研究所抽检560批次样品</t>
  </si>
  <si>
    <t xml:space="preserve">野生动物救护 </t>
  </si>
  <si>
    <t xml:space="preserve">    西昌市</t>
  </si>
  <si>
    <t xml:space="preserve">    木里县</t>
  </si>
  <si>
    <t>五小叶槭原生境就地保护及人工重建种群野外回归</t>
  </si>
  <si>
    <t xml:space="preserve">    盐源县</t>
  </si>
  <si>
    <t xml:space="preserve">    德昌县</t>
  </si>
  <si>
    <t>四川省黑龙海子森林公园能力建设</t>
  </si>
  <si>
    <t xml:space="preserve">    会理县</t>
  </si>
  <si>
    <t xml:space="preserve">    金阳县</t>
  </si>
  <si>
    <t xml:space="preserve">    昭觉县</t>
  </si>
  <si>
    <t xml:space="preserve">    喜德县</t>
  </si>
  <si>
    <t>喜德县喜德国有林场新造或改培国家储备林基地2000亩</t>
  </si>
  <si>
    <t xml:space="preserve">    冕宁县</t>
  </si>
  <si>
    <t>四川冶勒省级自然保护区能力建设</t>
  </si>
  <si>
    <t xml:space="preserve">    越西县</t>
  </si>
  <si>
    <t>四川申果庄省级自然保护区能力建设</t>
  </si>
  <si>
    <t xml:space="preserve">    雷波县</t>
  </si>
  <si>
    <t xml:space="preserve">    木里林业局</t>
  </si>
  <si>
    <t xml:space="preserve">    凉北林业局</t>
  </si>
  <si>
    <t xml:space="preserve">  省级</t>
  </si>
  <si>
    <t>省林草局机关</t>
  </si>
  <si>
    <t>开展治沙项目成效监测</t>
  </si>
  <si>
    <t>抽检1200批次样品；举办2次检验检测技能培训班；补充采购检测设备及实验室规范化改造</t>
  </si>
  <si>
    <t>购置防火物资，租赁防火物资储备库。</t>
  </si>
  <si>
    <t>自然保护地整合优化摸底评估、全省泥炭沼泽碳库调查</t>
  </si>
  <si>
    <t xml:space="preserve">    卧龙</t>
  </si>
  <si>
    <t xml:space="preserve">    备注：下达省级部门（单位）的资金，列入2020年年初部门预算。</t>
  </si>
  <si>
    <t xml:space="preserve">    天府新区</t>
  </si>
  <si>
    <t xml:space="preserve">    贡井区</t>
  </si>
  <si>
    <t xml:space="preserve">    顺庆区</t>
  </si>
  <si>
    <t xml:space="preserve">    马尔康市</t>
  </si>
  <si>
    <t xml:space="preserve">    壤塘县</t>
  </si>
  <si>
    <t xml:space="preserve">    九寨沟县</t>
  </si>
  <si>
    <t xml:space="preserve">    得荣县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</si>
  <si>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</si>
  <si>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</si>
  <si>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</si>
  <si>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</si>
  <si>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甘洛县</t>
  </si>
  <si>
    <t xml:space="preserve">    美姑县</t>
  </si>
  <si>
    <t xml:space="preserve">    省林草局机关</t>
  </si>
  <si>
    <t>备注：下达省级部门（单位）的资金，列入2020年年初部门预算。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</si>
</sst>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b/>
      <sz val="20"/>
      <name val="黑体"/>
      <family val="3"/>
    </font>
    <font>
      <b/>
      <sz val="20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color indexed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color indexed="14"/>
      <name val="宋体"/>
      <family val="0"/>
    </font>
    <font>
      <sz val="8"/>
      <name val="宋体"/>
      <family val="0"/>
    </font>
    <font>
      <b/>
      <sz val="8"/>
      <color indexed="14"/>
      <name val="宋体"/>
      <family val="0"/>
    </font>
    <font>
      <sz val="8"/>
      <color indexed="24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8"/>
      <color indexed="24"/>
      <name val="仿宋_GB2312"/>
      <family val="3"/>
    </font>
    <font>
      <b/>
      <sz val="20"/>
      <color indexed="24"/>
      <name val="黑体"/>
      <family val="3"/>
    </font>
    <font>
      <b/>
      <sz val="20"/>
      <color indexed="24"/>
      <name val="仿宋_GB2312"/>
      <family val="3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b/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23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0" borderId="0">
      <alignment vertical="top"/>
      <protection/>
    </xf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9" borderId="0" applyNumberFormat="0" applyBorder="0" applyAlignment="0" applyProtection="0"/>
    <xf numFmtId="0" fontId="35" fillId="10" borderId="6" applyNumberFormat="0" applyAlignment="0" applyProtection="0"/>
    <xf numFmtId="0" fontId="39" fillId="10" borderId="1" applyNumberFormat="0" applyAlignment="0" applyProtection="0"/>
    <xf numFmtId="0" fontId="28" fillId="11" borderId="7" applyNumberFormat="0" applyAlignment="0" applyProtection="0"/>
    <xf numFmtId="0" fontId="30" fillId="12" borderId="0" applyNumberFormat="0" applyBorder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33" fillId="0" borderId="8" applyNumberFormat="0" applyFill="0" applyAlignment="0" applyProtection="0"/>
    <xf numFmtId="0" fontId="26" fillId="0" borderId="9" applyNumberFormat="0" applyFill="0" applyAlignment="0" applyProtection="0"/>
    <xf numFmtId="0" fontId="37" fillId="3" borderId="0" applyNumberFormat="0" applyBorder="0" applyAlignment="0" applyProtection="0"/>
    <xf numFmtId="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top"/>
      <protection/>
    </xf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top"/>
      <protection/>
    </xf>
    <xf numFmtId="0" fontId="30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30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0" fillId="1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12" borderId="0" applyNumberFormat="0" applyBorder="0" applyAlignment="0" applyProtection="0"/>
    <xf numFmtId="0" fontId="42" fillId="2" borderId="0" applyNumberFormat="0" applyBorder="0" applyAlignment="0" applyProtection="0"/>
    <xf numFmtId="0" fontId="29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42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 applyProtection="0">
      <alignment vertical="top"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 vertical="top"/>
      <protection/>
    </xf>
    <xf numFmtId="0" fontId="20" fillId="0" borderId="0">
      <alignment vertical="center"/>
      <protection/>
    </xf>
    <xf numFmtId="0" fontId="42" fillId="6" borderId="0" applyNumberFormat="0" applyBorder="0" applyAlignment="0" applyProtection="0"/>
    <xf numFmtId="0" fontId="42" fillId="17" borderId="0" applyNumberFormat="0" applyBorder="0" applyAlignment="0" applyProtection="0"/>
    <xf numFmtId="0" fontId="30" fillId="12" borderId="0" applyNumberFormat="0" applyBorder="0" applyAlignment="0" applyProtection="0"/>
    <xf numFmtId="0" fontId="42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42" fillId="18" borderId="0" applyNumberFormat="0" applyBorder="0" applyAlignment="0" applyProtection="0"/>
    <xf numFmtId="0" fontId="41" fillId="0" borderId="0">
      <alignment vertical="top"/>
      <protection/>
    </xf>
    <xf numFmtId="0" fontId="42" fillId="2" borderId="0" applyNumberFormat="0" applyBorder="0" applyAlignment="0" applyProtection="0"/>
    <xf numFmtId="0" fontId="41" fillId="0" borderId="0">
      <alignment vertical="top"/>
      <protection/>
    </xf>
    <xf numFmtId="0" fontId="42" fillId="10" borderId="0" applyNumberFormat="0" applyBorder="0" applyAlignment="0" applyProtection="0"/>
    <xf numFmtId="0" fontId="41" fillId="0" borderId="0">
      <alignment vertical="top"/>
      <protection/>
    </xf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0" fillId="0" borderId="0" applyProtection="0">
      <alignment vertical="center"/>
    </xf>
  </cellStyleXfs>
  <cellXfs count="122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22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22" borderId="10" xfId="88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2" xfId="88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8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16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88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6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8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2" xfId="7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10" xfId="88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5" fillId="0" borderId="12" xfId="88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73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88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6" xfId="88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73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8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5" fillId="0" borderId="12" xfId="68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8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84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68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84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0" fontId="15" fillId="0" borderId="10" xfId="16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5" fillId="0" borderId="13" xfId="88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NumberFormat="1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/>
    </xf>
    <xf numFmtId="0" fontId="15" fillId="0" borderId="13" xfId="73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NumberFormat="1" applyFont="1" applyFill="1" applyBorder="1" applyAlignment="1">
      <alignment horizontal="left" vertical="center"/>
    </xf>
    <xf numFmtId="0" fontId="15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 horizontal="left" vertical="center"/>
    </xf>
    <xf numFmtId="0" fontId="15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3" xfId="68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84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2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74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84" applyNumberFormat="1" applyFont="1" applyFill="1" applyBorder="1" applyAlignment="1" applyProtection="1">
      <alignment horizontal="left" vertical="center" wrapText="1"/>
      <protection locked="0"/>
    </xf>
  </cellXfs>
  <cellStyles count="96">
    <cellStyle name="Normal" xfId="0"/>
    <cellStyle name="Currency [0]" xfId="15"/>
    <cellStyle name="常规_分县_9_分县_1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_ET_STYLE_NoName_00__明细表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强调文字颜色 1" xfId="53"/>
    <cellStyle name="常规_分县_25" xfId="54"/>
    <cellStyle name="60% - 着色 4" xfId="55"/>
    <cellStyle name="20% - 强调文字颜色 5" xfId="56"/>
    <cellStyle name="20% - 强调文字颜色 1" xfId="57"/>
    <cellStyle name="40% - 强调文字颜色 1" xfId="58"/>
    <cellStyle name="常规_分县_22" xfId="59"/>
    <cellStyle name="60% - 着色 1" xfId="60"/>
    <cellStyle name="20% - 强调文字颜色 2" xfId="61"/>
    <cellStyle name="40% - 强调文字颜色 2" xfId="62"/>
    <cellStyle name="60% - 着色 6" xfId="63"/>
    <cellStyle name="强调文字颜色 3" xfId="64"/>
    <cellStyle name="常规_林业发展改革资金_1" xfId="65"/>
    <cellStyle name="强调文字颜色 4" xfId="66"/>
    <cellStyle name="常规_林业发展改革资金" xfId="67"/>
    <cellStyle name="常规_分县_19" xfId="68"/>
    <cellStyle name="60% - 着色 3" xfId="69"/>
    <cellStyle name="20% - 强调文字颜色 4" xfId="70"/>
    <cellStyle name="40% - 强调文字颜色 4" xfId="71"/>
    <cellStyle name="20% - 着色 1" xfId="72"/>
    <cellStyle name="常规_分县_34" xfId="73"/>
    <cellStyle name="常规_分县_29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_林业发展改革资金_2" xfId="83"/>
    <cellStyle name="常规_分县_37" xfId="84"/>
    <cellStyle name="常规 2" xfId="85"/>
    <cellStyle name="常规 3" xfId="86"/>
    <cellStyle name="e鯪9Y_x000B_" xfId="87"/>
    <cellStyle name="常规_分县" xfId="88"/>
    <cellStyle name="常规_Sheet1" xfId="89"/>
    <cellStyle name="样式 1" xfId="90"/>
    <cellStyle name="常规_Sheet1_林业发展改革资金" xfId="91"/>
    <cellStyle name="20% - 着色 4" xfId="92"/>
    <cellStyle name="20% - 着色 5" xfId="93"/>
    <cellStyle name="着色 1" xfId="94"/>
    <cellStyle name="20% - 着色 6" xfId="95"/>
    <cellStyle name="着色 2" xfId="96"/>
    <cellStyle name="着色 3" xfId="97"/>
    <cellStyle name="着色 4" xfId="98"/>
    <cellStyle name="着色 6" xfId="99"/>
    <cellStyle name="40% - 着色 1" xfId="100"/>
    <cellStyle name="常规 18" xfId="101"/>
    <cellStyle name="40% - 着色 2" xfId="102"/>
    <cellStyle name="常规 19" xfId="103"/>
    <cellStyle name="40% - 着色 3" xfId="104"/>
    <cellStyle name="_ET_STYLE_NoName_00_" xfId="105"/>
    <cellStyle name="40% - 着色 4" xfId="106"/>
    <cellStyle name="40% - 着色 5" xfId="107"/>
    <cellStyle name="40% - 着色 6" xfId="108"/>
    <cellStyle name="常规 2_林业发展改革资金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showZeros="0" tabSelected="1" zoomScale="115" zoomScaleNormal="115" zoomScaleSheetLayoutView="100" workbookViewId="0" topLeftCell="A1">
      <pane xSplit="1" ySplit="6" topLeftCell="B93" activePane="bottomRight" state="frozen"/>
      <selection pane="bottomRight" activeCell="A190" sqref="A190"/>
    </sheetView>
  </sheetViews>
  <sheetFormatPr defaultColWidth="9.00390625" defaultRowHeight="14.25"/>
  <cols>
    <col min="1" max="1" width="13.50390625" style="53" customWidth="1"/>
    <col min="2" max="2" width="8.00390625" style="53" customWidth="1"/>
    <col min="3" max="3" width="10.375" style="53" customWidth="1"/>
    <col min="4" max="4" width="11.25390625" style="53" customWidth="1"/>
    <col min="5" max="5" width="9.00390625" style="53" customWidth="1"/>
    <col min="6" max="6" width="10.75390625" style="53" customWidth="1"/>
    <col min="7" max="7" width="10.25390625" style="53" customWidth="1"/>
    <col min="8" max="8" width="10.875" style="53" customWidth="1"/>
    <col min="9" max="9" width="11.125" style="54" customWidth="1"/>
    <col min="10" max="10" width="11.50390625" style="53" customWidth="1"/>
    <col min="11" max="11" width="7.75390625" style="53" customWidth="1"/>
    <col min="12" max="12" width="13.50390625" style="55" customWidth="1"/>
    <col min="14" max="14" width="9.25390625" style="0" bestFit="1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78"/>
      <c r="J1" s="2"/>
      <c r="K1" s="2"/>
      <c r="L1" s="79"/>
    </row>
    <row r="2" spans="1:12" s="46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80"/>
    </row>
    <row r="3" spans="1:12" s="46" customFormat="1" ht="18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81"/>
    </row>
    <row r="4" spans="1:12" s="47" customFormat="1" ht="18" customHeight="1">
      <c r="A4" s="6"/>
      <c r="B4" s="6"/>
      <c r="C4" s="6"/>
      <c r="D4" s="6"/>
      <c r="E4" s="2"/>
      <c r="F4" s="2"/>
      <c r="G4" s="2"/>
      <c r="H4" s="2"/>
      <c r="I4" s="78"/>
      <c r="J4" s="22"/>
      <c r="K4" s="22" t="s">
        <v>2</v>
      </c>
      <c r="L4" s="79"/>
    </row>
    <row r="5" spans="1:12" s="47" customFormat="1" ht="50.25" customHeight="1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23" t="s">
        <v>11</v>
      </c>
      <c r="J5" s="23" t="s">
        <v>12</v>
      </c>
      <c r="K5" s="23" t="s">
        <v>13</v>
      </c>
      <c r="L5" s="7" t="s">
        <v>14</v>
      </c>
    </row>
    <row r="6" spans="1:12" s="48" customFormat="1" ht="54" customHeight="1">
      <c r="A6" s="56" t="s">
        <v>15</v>
      </c>
      <c r="B6" s="57">
        <f>SUM(B7,B15,B19:B21,B24:B26,B29:B33,B36:B38,B42:B47,B52:B56,B59:B62,B64:B66,B69:B74,B77:B83,B88:B95,B98:B102,B106:B111,B115:B118,B121:B126,B129:B134,B147,B168)+B183</f>
        <v>42194.600000000006</v>
      </c>
      <c r="C6" s="58" t="s">
        <v>16</v>
      </c>
      <c r="D6" s="58" t="s">
        <v>17</v>
      </c>
      <c r="E6" s="58" t="s">
        <v>18</v>
      </c>
      <c r="F6" s="58" t="s">
        <v>19</v>
      </c>
      <c r="G6" s="58" t="s">
        <v>20</v>
      </c>
      <c r="H6" s="58" t="s">
        <v>21</v>
      </c>
      <c r="I6" s="58" t="s">
        <v>22</v>
      </c>
      <c r="J6" s="58" t="s">
        <v>23</v>
      </c>
      <c r="K6" s="58" t="s">
        <v>24</v>
      </c>
      <c r="L6" s="58" t="s">
        <v>25</v>
      </c>
    </row>
    <row r="7" spans="1:12" s="46" customFormat="1" ht="18" customHeight="1">
      <c r="A7" s="59" t="s">
        <v>26</v>
      </c>
      <c r="B7" s="60">
        <f>SUM(B8:B14)</f>
        <v>818.54</v>
      </c>
      <c r="C7" s="61"/>
      <c r="D7" s="61"/>
      <c r="E7" s="61"/>
      <c r="F7" s="61">
        <f aca="true" t="shared" si="0" ref="F7:L7">SUM(F8:F14)</f>
        <v>0</v>
      </c>
      <c r="G7" s="61">
        <f t="shared" si="0"/>
        <v>0</v>
      </c>
      <c r="H7" s="61">
        <f t="shared" si="0"/>
        <v>0</v>
      </c>
      <c r="I7" s="82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</row>
    <row r="8" spans="1:12" s="49" customFormat="1" ht="57" customHeight="1">
      <c r="A8" s="62" t="s">
        <v>27</v>
      </c>
      <c r="B8" s="57">
        <v>721.54</v>
      </c>
      <c r="C8" s="63" t="s">
        <v>28</v>
      </c>
      <c r="D8" s="63"/>
      <c r="E8" s="64"/>
      <c r="F8" s="65"/>
      <c r="G8" s="66"/>
      <c r="H8" s="66"/>
      <c r="I8" s="83"/>
      <c r="J8" s="84"/>
      <c r="K8" s="84"/>
      <c r="L8" s="85" t="s">
        <v>29</v>
      </c>
    </row>
    <row r="9" spans="1:12" s="49" customFormat="1" ht="24" customHeight="1">
      <c r="A9" s="56" t="s">
        <v>30</v>
      </c>
      <c r="B9" s="57">
        <v>60</v>
      </c>
      <c r="C9" s="63"/>
      <c r="D9" s="63"/>
      <c r="E9" s="67"/>
      <c r="F9" s="68"/>
      <c r="G9" s="69"/>
      <c r="H9" s="69"/>
      <c r="I9" s="86"/>
      <c r="J9" s="87" t="s">
        <v>31</v>
      </c>
      <c r="K9" s="87"/>
      <c r="L9" s="87"/>
    </row>
    <row r="10" spans="1:12" s="49" customFormat="1" ht="24" customHeight="1">
      <c r="A10" s="70" t="s">
        <v>32</v>
      </c>
      <c r="B10" s="57">
        <v>6</v>
      </c>
      <c r="C10" s="63"/>
      <c r="D10" s="63"/>
      <c r="E10" s="67"/>
      <c r="F10" s="68"/>
      <c r="G10" s="69"/>
      <c r="H10" s="69"/>
      <c r="I10" s="87" t="s">
        <v>33</v>
      </c>
      <c r="J10" s="88"/>
      <c r="K10" s="87"/>
      <c r="L10" s="89"/>
    </row>
    <row r="11" spans="1:12" s="49" customFormat="1" ht="18" customHeight="1">
      <c r="A11" s="70" t="s">
        <v>34</v>
      </c>
      <c r="B11" s="57">
        <v>6</v>
      </c>
      <c r="C11" s="63"/>
      <c r="D11" s="63"/>
      <c r="E11" s="67"/>
      <c r="F11" s="68"/>
      <c r="G11" s="69"/>
      <c r="H11" s="69"/>
      <c r="I11" s="86"/>
      <c r="J11" s="87" t="s">
        <v>35</v>
      </c>
      <c r="K11" s="87"/>
      <c r="L11" s="89"/>
    </row>
    <row r="12" spans="1:12" s="49" customFormat="1" ht="18" customHeight="1">
      <c r="A12" s="70" t="s">
        <v>36</v>
      </c>
      <c r="B12" s="57">
        <v>5</v>
      </c>
      <c r="C12" s="63"/>
      <c r="D12" s="63"/>
      <c r="E12" s="67"/>
      <c r="F12" s="68"/>
      <c r="G12" s="69"/>
      <c r="H12" s="69"/>
      <c r="I12" s="86"/>
      <c r="J12" s="87" t="s">
        <v>35</v>
      </c>
      <c r="K12" s="87"/>
      <c r="L12" s="89"/>
    </row>
    <row r="13" spans="1:12" s="49" customFormat="1" ht="18" customHeight="1">
      <c r="A13" s="70" t="s">
        <v>37</v>
      </c>
      <c r="B13" s="57">
        <v>5</v>
      </c>
      <c r="C13" s="63"/>
      <c r="D13" s="63"/>
      <c r="E13" s="67"/>
      <c r="F13" s="68"/>
      <c r="G13" s="69"/>
      <c r="H13" s="69"/>
      <c r="I13" s="86"/>
      <c r="J13" s="87" t="s">
        <v>35</v>
      </c>
      <c r="K13" s="87"/>
      <c r="L13" s="89"/>
    </row>
    <row r="14" spans="1:12" s="49" customFormat="1" ht="24" customHeight="1">
      <c r="A14" s="70" t="s">
        <v>38</v>
      </c>
      <c r="B14" s="57">
        <v>15</v>
      </c>
      <c r="C14" s="63"/>
      <c r="D14" s="63"/>
      <c r="E14" s="67"/>
      <c r="F14" s="68"/>
      <c r="G14" s="69"/>
      <c r="H14" s="69"/>
      <c r="I14" s="88" t="s">
        <v>39</v>
      </c>
      <c r="J14" s="88"/>
      <c r="K14" s="87"/>
      <c r="L14" s="89"/>
    </row>
    <row r="15" spans="1:12" s="46" customFormat="1" ht="18" customHeight="1">
      <c r="A15" s="59" t="s">
        <v>40</v>
      </c>
      <c r="B15" s="60">
        <f>B16+B17+B18</f>
        <v>142.82999999999998</v>
      </c>
      <c r="C15" s="61"/>
      <c r="D15" s="61"/>
      <c r="E15" s="61"/>
      <c r="F15" s="61">
        <f aca="true" t="shared" si="1" ref="F15:L15">SUM(F16:F20)</f>
        <v>0</v>
      </c>
      <c r="G15" s="61">
        <f t="shared" si="1"/>
        <v>0</v>
      </c>
      <c r="H15" s="61">
        <f t="shared" si="1"/>
        <v>0</v>
      </c>
      <c r="I15" s="82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</row>
    <row r="16" spans="1:12" s="49" customFormat="1" ht="18" customHeight="1">
      <c r="A16" s="70" t="s">
        <v>27</v>
      </c>
      <c r="B16" s="57">
        <v>4.83</v>
      </c>
      <c r="C16" s="63" t="s">
        <v>41</v>
      </c>
      <c r="D16" s="63"/>
      <c r="E16" s="67"/>
      <c r="F16" s="68"/>
      <c r="G16" s="69"/>
      <c r="H16" s="69"/>
      <c r="I16" s="86"/>
      <c r="J16" s="87"/>
      <c r="K16" s="84"/>
      <c r="L16" s="89"/>
    </row>
    <row r="17" spans="1:12" s="49" customFormat="1" ht="36" customHeight="1">
      <c r="A17" s="70" t="s">
        <v>42</v>
      </c>
      <c r="B17" s="71">
        <v>61</v>
      </c>
      <c r="C17" s="72"/>
      <c r="D17" s="72"/>
      <c r="E17" s="67"/>
      <c r="F17" s="68"/>
      <c r="G17" s="69"/>
      <c r="H17" s="69"/>
      <c r="I17" s="86"/>
      <c r="J17" s="87" t="s">
        <v>43</v>
      </c>
      <c r="K17" s="87"/>
      <c r="L17" s="89"/>
    </row>
    <row r="18" spans="1:12" s="49" customFormat="1" ht="18" customHeight="1">
      <c r="A18" s="73" t="s">
        <v>44</v>
      </c>
      <c r="B18" s="57">
        <v>77</v>
      </c>
      <c r="C18" s="63"/>
      <c r="D18" s="63"/>
      <c r="E18" s="74"/>
      <c r="F18" s="75"/>
      <c r="G18" s="76"/>
      <c r="H18" s="76"/>
      <c r="I18" s="90"/>
      <c r="J18" s="91" t="s">
        <v>31</v>
      </c>
      <c r="K18" s="91"/>
      <c r="L18" s="92"/>
    </row>
    <row r="19" spans="1:12" s="49" customFormat="1" ht="24" customHeight="1">
      <c r="A19" s="70" t="s">
        <v>45</v>
      </c>
      <c r="B19" s="57">
        <v>96.13</v>
      </c>
      <c r="C19" s="63" t="s">
        <v>46</v>
      </c>
      <c r="D19" s="63"/>
      <c r="E19" s="67"/>
      <c r="F19" s="68"/>
      <c r="G19" s="69"/>
      <c r="H19" s="69"/>
      <c r="I19" s="88" t="s">
        <v>39</v>
      </c>
      <c r="J19" s="87" t="s">
        <v>47</v>
      </c>
      <c r="K19" s="87"/>
      <c r="L19" s="89"/>
    </row>
    <row r="20" spans="1:12" s="49" customFormat="1" ht="18" customHeight="1">
      <c r="A20" s="70" t="s">
        <v>48</v>
      </c>
      <c r="B20" s="57">
        <v>181.33</v>
      </c>
      <c r="C20" s="63" t="s">
        <v>49</v>
      </c>
      <c r="D20" s="63"/>
      <c r="E20" s="67"/>
      <c r="F20" s="68"/>
      <c r="G20" s="69"/>
      <c r="H20" s="69"/>
      <c r="I20" s="86"/>
      <c r="J20" s="87" t="s">
        <v>31</v>
      </c>
      <c r="K20" s="87"/>
      <c r="L20" s="89"/>
    </row>
    <row r="21" spans="1:12" s="46" customFormat="1" ht="18" customHeight="1">
      <c r="A21" s="59" t="s">
        <v>50</v>
      </c>
      <c r="B21" s="60">
        <f>B22+B23</f>
        <v>740.77</v>
      </c>
      <c r="C21" s="61"/>
      <c r="D21" s="61"/>
      <c r="E21" s="61"/>
      <c r="F21" s="61">
        <f aca="true" t="shared" si="2" ref="F21:L21">SUM(F22:F25)</f>
        <v>0</v>
      </c>
      <c r="G21" s="61">
        <f t="shared" si="2"/>
        <v>0</v>
      </c>
      <c r="H21" s="61">
        <f t="shared" si="2"/>
        <v>0</v>
      </c>
      <c r="I21" s="82">
        <f t="shared" si="2"/>
        <v>0</v>
      </c>
      <c r="J21" s="61">
        <f t="shared" si="2"/>
        <v>0</v>
      </c>
      <c r="K21" s="61">
        <f t="shared" si="2"/>
        <v>0</v>
      </c>
      <c r="L21" s="61">
        <f t="shared" si="2"/>
        <v>0</v>
      </c>
    </row>
    <row r="22" spans="1:12" s="50" customFormat="1" ht="24" customHeight="1">
      <c r="A22" s="70" t="s">
        <v>27</v>
      </c>
      <c r="B22" s="57">
        <v>155.76999999999998</v>
      </c>
      <c r="C22" s="63" t="s">
        <v>51</v>
      </c>
      <c r="D22" s="63"/>
      <c r="E22" s="67"/>
      <c r="F22" s="68"/>
      <c r="G22" s="69"/>
      <c r="H22" s="69"/>
      <c r="I22" s="86"/>
      <c r="J22" s="87"/>
      <c r="K22" s="84" t="s">
        <v>52</v>
      </c>
      <c r="L22" s="89"/>
    </row>
    <row r="23" spans="1:12" s="50" customFormat="1" ht="46.5" customHeight="1">
      <c r="A23" s="70" t="s">
        <v>53</v>
      </c>
      <c r="B23" s="57">
        <v>585</v>
      </c>
      <c r="C23" s="63"/>
      <c r="D23" s="63"/>
      <c r="E23" s="67"/>
      <c r="F23" s="68" t="s">
        <v>54</v>
      </c>
      <c r="G23" s="69"/>
      <c r="H23" s="69"/>
      <c r="I23" s="86"/>
      <c r="J23" s="87" t="s">
        <v>47</v>
      </c>
      <c r="K23" s="87"/>
      <c r="L23" s="89" t="s">
        <v>55</v>
      </c>
    </row>
    <row r="24" spans="1:12" s="50" customFormat="1" ht="39" customHeight="1">
      <c r="A24" s="70" t="s">
        <v>56</v>
      </c>
      <c r="B24" s="57">
        <v>240.21</v>
      </c>
      <c r="C24" s="63" t="s">
        <v>57</v>
      </c>
      <c r="D24" s="63"/>
      <c r="E24" s="67"/>
      <c r="F24" s="68"/>
      <c r="G24" s="69"/>
      <c r="H24" s="69"/>
      <c r="I24" s="88" t="s">
        <v>58</v>
      </c>
      <c r="J24" s="87" t="s">
        <v>59</v>
      </c>
      <c r="K24" s="87" t="s">
        <v>60</v>
      </c>
      <c r="L24" s="89" t="s">
        <v>61</v>
      </c>
    </row>
    <row r="25" spans="1:12" s="50" customFormat="1" ht="24" customHeight="1">
      <c r="A25" s="70" t="s">
        <v>62</v>
      </c>
      <c r="B25" s="57">
        <v>90</v>
      </c>
      <c r="C25" s="63"/>
      <c r="D25" s="63"/>
      <c r="E25" s="67"/>
      <c r="F25" s="68"/>
      <c r="G25" s="69"/>
      <c r="H25" s="69"/>
      <c r="I25" s="86"/>
      <c r="J25" s="87" t="s">
        <v>47</v>
      </c>
      <c r="K25" s="87" t="s">
        <v>60</v>
      </c>
      <c r="L25" s="89"/>
    </row>
    <row r="26" spans="1:12" s="46" customFormat="1" ht="18" customHeight="1">
      <c r="A26" s="59" t="s">
        <v>63</v>
      </c>
      <c r="B26" s="60">
        <f>B27+B28</f>
        <v>165.49</v>
      </c>
      <c r="C26" s="61"/>
      <c r="D26" s="61"/>
      <c r="E26" s="61"/>
      <c r="F26" s="61">
        <f>SUM(F27:F32)</f>
        <v>0</v>
      </c>
      <c r="G26" s="61">
        <f aca="true" t="shared" si="3" ref="G26:L26">SUM(G27:G32)</f>
        <v>0</v>
      </c>
      <c r="H26" s="61">
        <f t="shared" si="3"/>
        <v>0</v>
      </c>
      <c r="I26" s="82">
        <f t="shared" si="3"/>
        <v>0</v>
      </c>
      <c r="J26" s="61">
        <f t="shared" si="3"/>
        <v>0</v>
      </c>
      <c r="K26" s="61">
        <f t="shared" si="3"/>
        <v>0</v>
      </c>
      <c r="L26" s="61">
        <f t="shared" si="3"/>
        <v>0</v>
      </c>
    </row>
    <row r="27" spans="1:12" s="49" customFormat="1" ht="60" customHeight="1">
      <c r="A27" s="70" t="s">
        <v>27</v>
      </c>
      <c r="B27" s="57">
        <v>160.49</v>
      </c>
      <c r="C27" s="63" t="s">
        <v>64</v>
      </c>
      <c r="D27" s="63"/>
      <c r="E27" s="67"/>
      <c r="F27" s="68"/>
      <c r="G27" s="69"/>
      <c r="H27" s="69"/>
      <c r="I27" s="88" t="s">
        <v>65</v>
      </c>
      <c r="J27" s="88"/>
      <c r="K27" s="84">
        <v>0</v>
      </c>
      <c r="L27" s="89"/>
    </row>
    <row r="28" spans="1:12" s="49" customFormat="1" ht="18" customHeight="1">
      <c r="A28" s="70" t="s">
        <v>66</v>
      </c>
      <c r="B28" s="71">
        <v>5</v>
      </c>
      <c r="C28" s="72"/>
      <c r="D28" s="72"/>
      <c r="E28" s="67"/>
      <c r="F28" s="68"/>
      <c r="G28" s="69"/>
      <c r="H28" s="69"/>
      <c r="I28" s="86"/>
      <c r="J28" s="87" t="s">
        <v>35</v>
      </c>
      <c r="K28" s="87"/>
      <c r="L28" s="89"/>
    </row>
    <row r="29" spans="1:12" s="49" customFormat="1" ht="18" customHeight="1">
      <c r="A29" s="70" t="s">
        <v>67</v>
      </c>
      <c r="B29" s="71">
        <v>53.55</v>
      </c>
      <c r="C29" s="72" t="s">
        <v>68</v>
      </c>
      <c r="D29" s="72"/>
      <c r="E29" s="67"/>
      <c r="F29" s="68"/>
      <c r="G29" s="69"/>
      <c r="H29" s="69"/>
      <c r="I29" s="86"/>
      <c r="J29" s="87" t="s">
        <v>47</v>
      </c>
      <c r="K29" s="87"/>
      <c r="L29" s="89"/>
    </row>
    <row r="30" spans="1:12" s="49" customFormat="1" ht="18" customHeight="1">
      <c r="A30" s="77" t="s">
        <v>69</v>
      </c>
      <c r="B30" s="57">
        <v>181.92</v>
      </c>
      <c r="C30" s="63" t="s">
        <v>70</v>
      </c>
      <c r="D30" s="63"/>
      <c r="E30" s="74"/>
      <c r="F30" s="75"/>
      <c r="G30" s="76"/>
      <c r="H30" s="76"/>
      <c r="I30" s="90"/>
      <c r="J30" s="91" t="s">
        <v>35</v>
      </c>
      <c r="K30" s="91"/>
      <c r="L30" s="92"/>
    </row>
    <row r="31" spans="1:12" s="49" customFormat="1" ht="51" customHeight="1">
      <c r="A31" s="70" t="s">
        <v>71</v>
      </c>
      <c r="B31" s="57">
        <v>1050.6100000000001</v>
      </c>
      <c r="C31" s="63" t="s">
        <v>72</v>
      </c>
      <c r="D31" s="63"/>
      <c r="E31" s="67"/>
      <c r="F31" s="68"/>
      <c r="G31" s="69" t="s">
        <v>73</v>
      </c>
      <c r="H31" s="69"/>
      <c r="I31" s="86"/>
      <c r="J31" s="87"/>
      <c r="K31" s="87"/>
      <c r="L31" s="89"/>
    </row>
    <row r="32" spans="1:12" s="49" customFormat="1" ht="18" customHeight="1">
      <c r="A32" s="70" t="s">
        <v>74</v>
      </c>
      <c r="B32" s="57">
        <v>797.89</v>
      </c>
      <c r="C32" s="63" t="s">
        <v>75</v>
      </c>
      <c r="D32" s="63"/>
      <c r="E32" s="67"/>
      <c r="F32" s="68"/>
      <c r="G32" s="69"/>
      <c r="H32" s="69"/>
      <c r="I32" s="86"/>
      <c r="J32" s="87" t="s">
        <v>35</v>
      </c>
      <c r="K32" s="87"/>
      <c r="L32" s="89"/>
    </row>
    <row r="33" spans="1:12" s="46" customFormat="1" ht="18" customHeight="1">
      <c r="A33" s="59" t="s">
        <v>76</v>
      </c>
      <c r="B33" s="60">
        <f>B34+B35</f>
        <v>7.140000000000001</v>
      </c>
      <c r="C33" s="61"/>
      <c r="D33" s="61"/>
      <c r="E33" s="61"/>
      <c r="F33" s="61">
        <f aca="true" t="shared" si="4" ref="F33:L33">SUM(F34:F37)</f>
        <v>0</v>
      </c>
      <c r="G33" s="61">
        <f t="shared" si="4"/>
        <v>0</v>
      </c>
      <c r="H33" s="61">
        <f t="shared" si="4"/>
        <v>0</v>
      </c>
      <c r="I33" s="82">
        <f t="shared" si="4"/>
        <v>0</v>
      </c>
      <c r="J33" s="61">
        <f t="shared" si="4"/>
        <v>0</v>
      </c>
      <c r="K33" s="61">
        <f t="shared" si="4"/>
        <v>0</v>
      </c>
      <c r="L33" s="61">
        <f t="shared" si="4"/>
        <v>0</v>
      </c>
    </row>
    <row r="34" spans="1:12" s="50" customFormat="1" ht="18" customHeight="1">
      <c r="A34" s="70" t="s">
        <v>27</v>
      </c>
      <c r="B34" s="57">
        <v>2.14</v>
      </c>
      <c r="C34" s="63" t="s">
        <v>77</v>
      </c>
      <c r="D34" s="63"/>
      <c r="E34" s="67"/>
      <c r="F34" s="68"/>
      <c r="G34" s="69"/>
      <c r="H34" s="69"/>
      <c r="I34" s="86"/>
      <c r="J34" s="87"/>
      <c r="K34" s="84">
        <v>0</v>
      </c>
      <c r="L34" s="89"/>
    </row>
    <row r="35" spans="1:12" s="50" customFormat="1" ht="18" customHeight="1">
      <c r="A35" s="70" t="s">
        <v>78</v>
      </c>
      <c r="B35" s="57">
        <v>5</v>
      </c>
      <c r="C35" s="63"/>
      <c r="D35" s="63"/>
      <c r="E35" s="67"/>
      <c r="F35" s="68"/>
      <c r="G35" s="69"/>
      <c r="H35" s="69"/>
      <c r="I35" s="86"/>
      <c r="J35" s="87" t="s">
        <v>35</v>
      </c>
      <c r="K35" s="87"/>
      <c r="L35" s="89"/>
    </row>
    <row r="36" spans="1:12" s="50" customFormat="1" ht="18" customHeight="1">
      <c r="A36" s="70" t="s">
        <v>79</v>
      </c>
      <c r="B36" s="57">
        <v>7.95</v>
      </c>
      <c r="C36" s="63" t="s">
        <v>80</v>
      </c>
      <c r="D36" s="63"/>
      <c r="E36" s="67"/>
      <c r="F36" s="68"/>
      <c r="G36" s="69"/>
      <c r="H36" s="69"/>
      <c r="I36" s="86"/>
      <c r="J36" s="87"/>
      <c r="K36" s="87"/>
      <c r="L36" s="89"/>
    </row>
    <row r="37" spans="1:12" s="50" customFormat="1" ht="18" customHeight="1">
      <c r="A37" s="70" t="s">
        <v>81</v>
      </c>
      <c r="B37" s="57">
        <v>106.08</v>
      </c>
      <c r="C37" s="63" t="s">
        <v>82</v>
      </c>
      <c r="D37" s="63"/>
      <c r="E37" s="67"/>
      <c r="F37" s="68"/>
      <c r="G37" s="69"/>
      <c r="H37" s="69"/>
      <c r="I37" s="86"/>
      <c r="J37" s="87"/>
      <c r="K37" s="87"/>
      <c r="L37" s="89"/>
    </row>
    <row r="38" spans="1:12" s="46" customFormat="1" ht="18" customHeight="1">
      <c r="A38" s="59" t="s">
        <v>83</v>
      </c>
      <c r="B38" s="60">
        <f>B39+B40+B41</f>
        <v>155.1</v>
      </c>
      <c r="C38" s="61"/>
      <c r="D38" s="61"/>
      <c r="E38" s="61"/>
      <c r="F38" s="61">
        <f>SUM(F39:F46)</f>
        <v>0</v>
      </c>
      <c r="G38" s="61">
        <f aca="true" t="shared" si="5" ref="G38:L38">SUM(G39:G46)</f>
        <v>0</v>
      </c>
      <c r="H38" s="61">
        <f t="shared" si="5"/>
        <v>0</v>
      </c>
      <c r="I38" s="82">
        <f t="shared" si="5"/>
        <v>0</v>
      </c>
      <c r="J38" s="61">
        <f t="shared" si="5"/>
        <v>0</v>
      </c>
      <c r="K38" s="61">
        <f t="shared" si="5"/>
        <v>0</v>
      </c>
      <c r="L38" s="61">
        <f t="shared" si="5"/>
        <v>0</v>
      </c>
    </row>
    <row r="39" spans="1:12" s="50" customFormat="1" ht="24" customHeight="1">
      <c r="A39" s="70" t="s">
        <v>27</v>
      </c>
      <c r="B39" s="57">
        <v>89.1</v>
      </c>
      <c r="C39" s="63" t="s">
        <v>84</v>
      </c>
      <c r="D39" s="63"/>
      <c r="E39" s="67"/>
      <c r="F39" s="68"/>
      <c r="G39" s="69"/>
      <c r="H39" s="69"/>
      <c r="I39" s="86"/>
      <c r="J39" s="87"/>
      <c r="K39" s="84" t="s">
        <v>52</v>
      </c>
      <c r="L39" s="89" t="s">
        <v>85</v>
      </c>
    </row>
    <row r="40" spans="1:12" s="50" customFormat="1" ht="18" customHeight="1">
      <c r="A40" s="70" t="s">
        <v>86</v>
      </c>
      <c r="B40" s="57">
        <v>61</v>
      </c>
      <c r="C40" s="63"/>
      <c r="D40" s="63"/>
      <c r="E40" s="67"/>
      <c r="F40" s="68"/>
      <c r="G40" s="69"/>
      <c r="H40" s="69"/>
      <c r="I40" s="86"/>
      <c r="J40" s="87" t="s">
        <v>31</v>
      </c>
      <c r="K40" s="87"/>
      <c r="L40" s="89"/>
    </row>
    <row r="41" spans="1:12" s="50" customFormat="1" ht="18" customHeight="1">
      <c r="A41" s="70" t="s">
        <v>87</v>
      </c>
      <c r="B41" s="57">
        <v>5</v>
      </c>
      <c r="C41" s="63"/>
      <c r="D41" s="63"/>
      <c r="E41" s="67"/>
      <c r="F41" s="68"/>
      <c r="G41" s="69"/>
      <c r="H41" s="69"/>
      <c r="I41" s="86"/>
      <c r="J41" s="87" t="s">
        <v>35</v>
      </c>
      <c r="K41" s="87"/>
      <c r="L41" s="89"/>
    </row>
    <row r="42" spans="1:12" s="50" customFormat="1" ht="72.75" customHeight="1">
      <c r="A42" s="70" t="s">
        <v>88</v>
      </c>
      <c r="B42" s="71">
        <v>214.66</v>
      </c>
      <c r="C42" s="72" t="s">
        <v>89</v>
      </c>
      <c r="D42" s="72"/>
      <c r="E42" s="67"/>
      <c r="F42" s="68"/>
      <c r="G42" s="69"/>
      <c r="H42" s="69"/>
      <c r="I42" s="86"/>
      <c r="J42" s="87" t="s">
        <v>31</v>
      </c>
      <c r="K42" s="87"/>
      <c r="L42" s="89" t="s">
        <v>90</v>
      </c>
    </row>
    <row r="43" spans="1:12" s="50" customFormat="1" ht="48" customHeight="1">
      <c r="A43" s="77" t="s">
        <v>91</v>
      </c>
      <c r="B43" s="57">
        <v>100.1</v>
      </c>
      <c r="C43" s="63" t="s">
        <v>92</v>
      </c>
      <c r="D43" s="63"/>
      <c r="E43" s="74"/>
      <c r="F43" s="75"/>
      <c r="G43" s="76" t="s">
        <v>93</v>
      </c>
      <c r="H43" s="76"/>
      <c r="I43" s="90"/>
      <c r="J43" s="91"/>
      <c r="K43" s="91"/>
      <c r="L43" s="92"/>
    </row>
    <row r="44" spans="1:12" s="50" customFormat="1" ht="24" customHeight="1">
      <c r="A44" s="70" t="s">
        <v>94</v>
      </c>
      <c r="B44" s="57">
        <v>6.21</v>
      </c>
      <c r="C44" s="63" t="s">
        <v>95</v>
      </c>
      <c r="D44" s="63"/>
      <c r="E44" s="67"/>
      <c r="F44" s="68"/>
      <c r="G44" s="69"/>
      <c r="H44" s="69"/>
      <c r="I44" s="89" t="s">
        <v>33</v>
      </c>
      <c r="J44" s="88"/>
      <c r="K44" s="87"/>
      <c r="L44" s="89"/>
    </row>
    <row r="45" spans="1:12" s="50" customFormat="1" ht="18" customHeight="1">
      <c r="A45" s="70" t="s">
        <v>96</v>
      </c>
      <c r="B45" s="57">
        <v>31.46</v>
      </c>
      <c r="C45" s="63" t="s">
        <v>97</v>
      </c>
      <c r="D45" s="63"/>
      <c r="E45" s="67"/>
      <c r="F45" s="68"/>
      <c r="G45" s="69"/>
      <c r="H45" s="69"/>
      <c r="I45" s="86"/>
      <c r="J45" s="87" t="s">
        <v>35</v>
      </c>
      <c r="K45" s="87"/>
      <c r="L45" s="89"/>
    </row>
    <row r="46" spans="1:12" s="50" customFormat="1" ht="18" customHeight="1">
      <c r="A46" s="70" t="s">
        <v>98</v>
      </c>
      <c r="B46" s="57">
        <v>24.83</v>
      </c>
      <c r="C46" s="63" t="s">
        <v>99</v>
      </c>
      <c r="D46" s="63"/>
      <c r="E46" s="67"/>
      <c r="F46" s="68"/>
      <c r="G46" s="69"/>
      <c r="H46" s="69"/>
      <c r="I46" s="86"/>
      <c r="J46" s="87" t="s">
        <v>35</v>
      </c>
      <c r="K46" s="87"/>
      <c r="L46" s="89"/>
    </row>
    <row r="47" spans="1:12" s="46" customFormat="1" ht="18" customHeight="1">
      <c r="A47" s="59" t="s">
        <v>100</v>
      </c>
      <c r="B47" s="60">
        <f>B48+B49+B50+B51</f>
        <v>1404.53</v>
      </c>
      <c r="C47" s="61"/>
      <c r="D47" s="61"/>
      <c r="E47" s="61"/>
      <c r="F47" s="61">
        <f aca="true" t="shared" si="6" ref="F47:L47">SUM(F48:F55)</f>
        <v>0</v>
      </c>
      <c r="G47" s="61">
        <f t="shared" si="6"/>
        <v>0</v>
      </c>
      <c r="H47" s="61">
        <f t="shared" si="6"/>
        <v>0</v>
      </c>
      <c r="I47" s="82">
        <f t="shared" si="6"/>
        <v>0</v>
      </c>
      <c r="J47" s="61">
        <f t="shared" si="6"/>
        <v>0</v>
      </c>
      <c r="K47" s="61">
        <f t="shared" si="6"/>
        <v>0</v>
      </c>
      <c r="L47" s="61">
        <f t="shared" si="6"/>
        <v>0</v>
      </c>
    </row>
    <row r="48" spans="1:12" s="50" customFormat="1" ht="58.5" customHeight="1">
      <c r="A48" s="70" t="s">
        <v>27</v>
      </c>
      <c r="B48" s="57">
        <v>1007.53</v>
      </c>
      <c r="C48" s="63" t="s">
        <v>101</v>
      </c>
      <c r="D48" s="63"/>
      <c r="E48" s="67"/>
      <c r="F48" s="68"/>
      <c r="G48" s="69" t="s">
        <v>102</v>
      </c>
      <c r="H48" s="69"/>
      <c r="I48" s="89" t="s">
        <v>103</v>
      </c>
      <c r="J48" s="88"/>
      <c r="K48" s="84" t="s">
        <v>52</v>
      </c>
      <c r="L48" s="89" t="s">
        <v>85</v>
      </c>
    </row>
    <row r="49" spans="1:12" s="50" customFormat="1" ht="24" customHeight="1">
      <c r="A49" s="70" t="s">
        <v>104</v>
      </c>
      <c r="B49" s="57">
        <v>90</v>
      </c>
      <c r="C49" s="63"/>
      <c r="D49" s="63"/>
      <c r="E49" s="67"/>
      <c r="F49" s="68"/>
      <c r="G49" s="69"/>
      <c r="H49" s="69"/>
      <c r="I49" s="86"/>
      <c r="J49" s="87" t="s">
        <v>47</v>
      </c>
      <c r="K49" s="87"/>
      <c r="L49" s="89" t="s">
        <v>105</v>
      </c>
    </row>
    <row r="50" spans="1:12" s="50" customFormat="1" ht="45.75" customHeight="1">
      <c r="A50" s="70" t="s">
        <v>106</v>
      </c>
      <c r="B50" s="57">
        <v>266</v>
      </c>
      <c r="C50" s="63"/>
      <c r="D50" s="63"/>
      <c r="E50" s="67"/>
      <c r="F50" s="68"/>
      <c r="G50" s="69"/>
      <c r="H50" s="69" t="s">
        <v>107</v>
      </c>
      <c r="I50" s="86"/>
      <c r="J50" s="87" t="s">
        <v>35</v>
      </c>
      <c r="K50" s="87"/>
      <c r="L50" s="89" t="s">
        <v>108</v>
      </c>
    </row>
    <row r="51" spans="1:12" s="50" customFormat="1" ht="24" customHeight="1">
      <c r="A51" s="70" t="s">
        <v>109</v>
      </c>
      <c r="B51" s="57">
        <v>41</v>
      </c>
      <c r="C51" s="63"/>
      <c r="D51" s="63"/>
      <c r="E51" s="67"/>
      <c r="F51" s="68"/>
      <c r="G51" s="69"/>
      <c r="H51" s="69"/>
      <c r="I51" s="88" t="s">
        <v>33</v>
      </c>
      <c r="J51" s="87" t="s">
        <v>47</v>
      </c>
      <c r="K51" s="87"/>
      <c r="L51" s="89"/>
    </row>
    <row r="52" spans="1:12" s="50" customFormat="1" ht="36" customHeight="1">
      <c r="A52" s="70" t="s">
        <v>110</v>
      </c>
      <c r="B52" s="71">
        <v>384.56</v>
      </c>
      <c r="C52" s="72" t="s">
        <v>111</v>
      </c>
      <c r="D52" s="72"/>
      <c r="E52" s="67"/>
      <c r="F52" s="68"/>
      <c r="G52" s="69"/>
      <c r="H52" s="69" t="s">
        <v>112</v>
      </c>
      <c r="I52" s="86"/>
      <c r="J52" s="87"/>
      <c r="K52" s="87"/>
      <c r="L52" s="89"/>
    </row>
    <row r="53" spans="1:12" s="50" customFormat="1" ht="48.75" customHeight="1">
      <c r="A53" s="77" t="s">
        <v>113</v>
      </c>
      <c r="B53" s="57">
        <v>842.34</v>
      </c>
      <c r="C53" s="63" t="s">
        <v>114</v>
      </c>
      <c r="D53" s="63"/>
      <c r="E53" s="74"/>
      <c r="F53" s="75"/>
      <c r="G53" s="76" t="s">
        <v>115</v>
      </c>
      <c r="H53" s="76" t="s">
        <v>116</v>
      </c>
      <c r="I53" s="90"/>
      <c r="J53" s="91" t="s">
        <v>59</v>
      </c>
      <c r="K53" s="91"/>
      <c r="L53" s="92"/>
    </row>
    <row r="54" spans="1:12" s="50" customFormat="1" ht="48" customHeight="1">
      <c r="A54" s="70" t="s">
        <v>117</v>
      </c>
      <c r="B54" s="57">
        <v>367.55</v>
      </c>
      <c r="C54" s="63" t="s">
        <v>118</v>
      </c>
      <c r="D54" s="63"/>
      <c r="E54" s="67"/>
      <c r="F54" s="68"/>
      <c r="G54" s="69"/>
      <c r="H54" s="69"/>
      <c r="I54" s="86"/>
      <c r="J54" s="87" t="s">
        <v>119</v>
      </c>
      <c r="K54" s="87"/>
      <c r="L54" s="89"/>
    </row>
    <row r="55" spans="1:12" s="50" customFormat="1" ht="27.75" customHeight="1">
      <c r="A55" s="70" t="s">
        <v>120</v>
      </c>
      <c r="B55" s="57">
        <v>122.41</v>
      </c>
      <c r="C55" s="63" t="s">
        <v>121</v>
      </c>
      <c r="D55" s="63"/>
      <c r="E55" s="67"/>
      <c r="F55" s="68"/>
      <c r="G55" s="69"/>
      <c r="H55" s="69"/>
      <c r="I55" s="86"/>
      <c r="J55" s="87"/>
      <c r="K55" s="87"/>
      <c r="L55" s="89" t="s">
        <v>122</v>
      </c>
    </row>
    <row r="56" spans="1:12" s="46" customFormat="1" ht="18" customHeight="1">
      <c r="A56" s="59" t="s">
        <v>123</v>
      </c>
      <c r="B56" s="60">
        <f>B57+B58</f>
        <v>9.89</v>
      </c>
      <c r="C56" s="61"/>
      <c r="D56" s="61"/>
      <c r="E56" s="61"/>
      <c r="F56" s="61">
        <f aca="true" t="shared" si="7" ref="F56:L56">SUM(F57:F61)</f>
        <v>0</v>
      </c>
      <c r="G56" s="61">
        <f t="shared" si="7"/>
        <v>0</v>
      </c>
      <c r="H56" s="61">
        <f t="shared" si="7"/>
        <v>0</v>
      </c>
      <c r="I56" s="82">
        <f t="shared" si="7"/>
        <v>0</v>
      </c>
      <c r="J56" s="61">
        <f t="shared" si="7"/>
        <v>0</v>
      </c>
      <c r="K56" s="61">
        <f t="shared" si="7"/>
        <v>0</v>
      </c>
      <c r="L56" s="61">
        <f t="shared" si="7"/>
        <v>0</v>
      </c>
    </row>
    <row r="57" spans="1:12" s="49" customFormat="1" ht="18" customHeight="1">
      <c r="A57" s="70" t="s">
        <v>27</v>
      </c>
      <c r="B57" s="57">
        <v>5.89</v>
      </c>
      <c r="C57" s="63" t="s">
        <v>124</v>
      </c>
      <c r="D57" s="63"/>
      <c r="E57" s="67"/>
      <c r="F57" s="68"/>
      <c r="G57" s="69"/>
      <c r="H57" s="69"/>
      <c r="I57" s="86"/>
      <c r="J57" s="87"/>
      <c r="K57" s="84">
        <v>0</v>
      </c>
      <c r="L57" s="89"/>
    </row>
    <row r="58" spans="1:12" s="49" customFormat="1" ht="18" customHeight="1">
      <c r="A58" s="70" t="s">
        <v>125</v>
      </c>
      <c r="B58" s="57">
        <v>4</v>
      </c>
      <c r="C58" s="63"/>
      <c r="D58" s="63"/>
      <c r="E58" s="67"/>
      <c r="F58" s="68"/>
      <c r="G58" s="69"/>
      <c r="H58" s="69"/>
      <c r="I58" s="86"/>
      <c r="J58" s="87" t="s">
        <v>35</v>
      </c>
      <c r="K58" s="87"/>
      <c r="L58" s="89"/>
    </row>
    <row r="59" spans="1:12" s="49" customFormat="1" ht="24" customHeight="1">
      <c r="A59" s="70" t="s">
        <v>126</v>
      </c>
      <c r="B59" s="57">
        <v>93.33</v>
      </c>
      <c r="C59" s="63" t="s">
        <v>127</v>
      </c>
      <c r="D59" s="63"/>
      <c r="E59" s="67"/>
      <c r="F59" s="68"/>
      <c r="G59" s="69"/>
      <c r="H59" s="69"/>
      <c r="I59" s="88" t="s">
        <v>128</v>
      </c>
      <c r="J59" s="88"/>
      <c r="K59" s="87"/>
      <c r="L59" s="89"/>
    </row>
    <row r="60" spans="1:12" s="49" customFormat="1" ht="18" customHeight="1">
      <c r="A60" s="70" t="s">
        <v>129</v>
      </c>
      <c r="B60" s="57">
        <v>188.13</v>
      </c>
      <c r="C60" s="63" t="s">
        <v>130</v>
      </c>
      <c r="D60" s="63"/>
      <c r="E60" s="67"/>
      <c r="F60" s="68"/>
      <c r="G60" s="69"/>
      <c r="H60" s="69"/>
      <c r="I60" s="86"/>
      <c r="J60" s="87"/>
      <c r="K60" s="87"/>
      <c r="L60" s="89"/>
    </row>
    <row r="61" spans="1:12" s="49" customFormat="1" ht="18" customHeight="1">
      <c r="A61" s="70" t="s">
        <v>131</v>
      </c>
      <c r="B61" s="57">
        <v>4</v>
      </c>
      <c r="C61" s="63"/>
      <c r="D61" s="63"/>
      <c r="E61" s="67"/>
      <c r="F61" s="68"/>
      <c r="G61" s="69"/>
      <c r="H61" s="69"/>
      <c r="I61" s="86"/>
      <c r="J61" s="87" t="s">
        <v>35</v>
      </c>
      <c r="K61" s="87"/>
      <c r="L61" s="89"/>
    </row>
    <row r="62" spans="1:12" s="46" customFormat="1" ht="18" customHeight="1">
      <c r="A62" s="59" t="s">
        <v>132</v>
      </c>
      <c r="B62" s="60">
        <f>B63</f>
        <v>15.66</v>
      </c>
      <c r="C62" s="61"/>
      <c r="D62" s="61"/>
      <c r="E62" s="61"/>
      <c r="F62" s="61">
        <f aca="true" t="shared" si="8" ref="F62:L62">SUM(F63:F65)</f>
        <v>0</v>
      </c>
      <c r="G62" s="61">
        <f t="shared" si="8"/>
        <v>0</v>
      </c>
      <c r="H62" s="61">
        <f t="shared" si="8"/>
        <v>0</v>
      </c>
      <c r="I62" s="82">
        <f t="shared" si="8"/>
        <v>0</v>
      </c>
      <c r="J62" s="61">
        <f t="shared" si="8"/>
        <v>0</v>
      </c>
      <c r="K62" s="61">
        <f t="shared" si="8"/>
        <v>0</v>
      </c>
      <c r="L62" s="61">
        <f t="shared" si="8"/>
        <v>0</v>
      </c>
    </row>
    <row r="63" spans="1:12" s="49" customFormat="1" ht="18" customHeight="1">
      <c r="A63" s="56" t="s">
        <v>27</v>
      </c>
      <c r="B63" s="57">
        <v>15.66</v>
      </c>
      <c r="C63" s="63" t="s">
        <v>133</v>
      </c>
      <c r="D63" s="63"/>
      <c r="E63" s="67"/>
      <c r="F63" s="68"/>
      <c r="G63" s="69"/>
      <c r="H63" s="69"/>
      <c r="I63" s="86"/>
      <c r="J63" s="87"/>
      <c r="K63" s="84">
        <v>0</v>
      </c>
      <c r="L63" s="89"/>
    </row>
    <row r="64" spans="1:12" s="49" customFormat="1" ht="33.75" customHeight="1">
      <c r="A64" s="70" t="s">
        <v>134</v>
      </c>
      <c r="B64" s="71">
        <v>56.95</v>
      </c>
      <c r="C64" s="72" t="s">
        <v>135</v>
      </c>
      <c r="D64" s="72"/>
      <c r="E64" s="67"/>
      <c r="F64" s="68"/>
      <c r="G64" s="69"/>
      <c r="H64" s="69"/>
      <c r="I64" s="86"/>
      <c r="J64" s="87" t="s">
        <v>59</v>
      </c>
      <c r="K64" s="87"/>
      <c r="L64" s="89"/>
    </row>
    <row r="65" spans="1:12" s="49" customFormat="1" ht="18" customHeight="1">
      <c r="A65" s="70" t="s">
        <v>136</v>
      </c>
      <c r="B65" s="71">
        <v>0.01</v>
      </c>
      <c r="C65" s="72" t="s">
        <v>137</v>
      </c>
      <c r="D65" s="61"/>
      <c r="E65" s="61"/>
      <c r="F65" s="61"/>
      <c r="G65" s="61"/>
      <c r="H65" s="61"/>
      <c r="I65" s="82"/>
      <c r="J65" s="61"/>
      <c r="K65" s="61"/>
      <c r="L65" s="61"/>
    </row>
    <row r="66" spans="1:12" s="46" customFormat="1" ht="18" customHeight="1">
      <c r="A66" s="93" t="s">
        <v>138</v>
      </c>
      <c r="B66" s="60">
        <f>B67+B68</f>
        <v>221.62</v>
      </c>
      <c r="C66" s="94"/>
      <c r="D66" s="94"/>
      <c r="E66" s="94"/>
      <c r="F66" s="94">
        <f aca="true" t="shared" si="9" ref="F66:L66">SUM(F67:F73)</f>
        <v>0</v>
      </c>
      <c r="G66" s="94">
        <f t="shared" si="9"/>
        <v>0</v>
      </c>
      <c r="H66" s="94">
        <f t="shared" si="9"/>
        <v>0</v>
      </c>
      <c r="I66" s="97">
        <f t="shared" si="9"/>
        <v>0</v>
      </c>
      <c r="J66" s="94">
        <f t="shared" si="9"/>
        <v>0</v>
      </c>
      <c r="K66" s="94">
        <f t="shared" si="9"/>
        <v>0</v>
      </c>
      <c r="L66" s="94">
        <f t="shared" si="9"/>
        <v>0</v>
      </c>
    </row>
    <row r="67" spans="1:12" s="49" customFormat="1" ht="60.75" customHeight="1">
      <c r="A67" s="70" t="s">
        <v>27</v>
      </c>
      <c r="B67" s="57">
        <v>156.62</v>
      </c>
      <c r="C67" s="63" t="s">
        <v>139</v>
      </c>
      <c r="D67" s="63"/>
      <c r="E67" s="67"/>
      <c r="F67" s="68"/>
      <c r="G67" s="69"/>
      <c r="H67" s="69"/>
      <c r="I67" s="88" t="s">
        <v>140</v>
      </c>
      <c r="J67" s="88"/>
      <c r="K67" s="84" t="s">
        <v>52</v>
      </c>
      <c r="L67" s="89"/>
    </row>
    <row r="68" spans="1:12" s="49" customFormat="1" ht="36.75" customHeight="1">
      <c r="A68" s="70" t="s">
        <v>141</v>
      </c>
      <c r="B68" s="57">
        <v>65</v>
      </c>
      <c r="C68" s="63"/>
      <c r="D68" s="63"/>
      <c r="E68" s="67"/>
      <c r="F68" s="68"/>
      <c r="G68" s="69"/>
      <c r="H68" s="69"/>
      <c r="I68" s="86"/>
      <c r="J68" s="87" t="s">
        <v>43</v>
      </c>
      <c r="K68" s="87"/>
      <c r="L68" s="89"/>
    </row>
    <row r="69" spans="1:12" s="49" customFormat="1" ht="18" customHeight="1">
      <c r="A69" s="70" t="s">
        <v>142</v>
      </c>
      <c r="B69" s="57">
        <v>5</v>
      </c>
      <c r="C69" s="63"/>
      <c r="D69" s="63"/>
      <c r="E69" s="67"/>
      <c r="F69" s="68"/>
      <c r="G69" s="69"/>
      <c r="H69" s="69"/>
      <c r="I69" s="86"/>
      <c r="J69" s="87" t="s">
        <v>35</v>
      </c>
      <c r="K69" s="87"/>
      <c r="L69" s="89"/>
    </row>
    <row r="70" spans="1:12" s="49" customFormat="1" ht="18" customHeight="1">
      <c r="A70" s="70" t="s">
        <v>143</v>
      </c>
      <c r="B70" s="57">
        <v>5</v>
      </c>
      <c r="C70" s="63"/>
      <c r="D70" s="63"/>
      <c r="E70" s="67"/>
      <c r="F70" s="68"/>
      <c r="G70" s="69"/>
      <c r="H70" s="69"/>
      <c r="I70" s="86"/>
      <c r="J70" s="87" t="s">
        <v>35</v>
      </c>
      <c r="K70" s="87"/>
      <c r="L70" s="89"/>
    </row>
    <row r="71" spans="1:12" s="49" customFormat="1" ht="24" customHeight="1">
      <c r="A71" s="70" t="s">
        <v>144</v>
      </c>
      <c r="B71" s="57">
        <v>88.25</v>
      </c>
      <c r="C71" s="63" t="s">
        <v>145</v>
      </c>
      <c r="D71" s="63"/>
      <c r="E71" s="67"/>
      <c r="F71" s="68"/>
      <c r="G71" s="69"/>
      <c r="H71" s="69"/>
      <c r="I71" s="88" t="s">
        <v>33</v>
      </c>
      <c r="J71" s="87" t="s">
        <v>35</v>
      </c>
      <c r="K71" s="87"/>
      <c r="L71" s="89"/>
    </row>
    <row r="72" spans="1:12" s="50" customFormat="1" ht="18" customHeight="1">
      <c r="A72" s="95" t="s">
        <v>146</v>
      </c>
      <c r="B72" s="57">
        <v>38</v>
      </c>
      <c r="C72" s="63" t="s">
        <v>147</v>
      </c>
      <c r="D72" s="63"/>
      <c r="E72" s="96"/>
      <c r="F72" s="96"/>
      <c r="G72" s="96"/>
      <c r="H72" s="96"/>
      <c r="I72" s="98"/>
      <c r="J72" s="96"/>
      <c r="K72" s="96"/>
      <c r="L72" s="96"/>
    </row>
    <row r="73" spans="1:12" s="49" customFormat="1" ht="24" customHeight="1">
      <c r="A73" s="70" t="s">
        <v>148</v>
      </c>
      <c r="B73" s="57">
        <v>66.89</v>
      </c>
      <c r="C73" s="63" t="s">
        <v>149</v>
      </c>
      <c r="D73" s="63"/>
      <c r="E73" s="67"/>
      <c r="F73" s="68"/>
      <c r="G73" s="69"/>
      <c r="H73" s="69"/>
      <c r="I73" s="86"/>
      <c r="J73" s="87"/>
      <c r="K73" s="87" t="s">
        <v>60</v>
      </c>
      <c r="L73" s="89"/>
    </row>
    <row r="74" spans="1:12" s="46" customFormat="1" ht="18" customHeight="1">
      <c r="A74" s="59" t="s">
        <v>150</v>
      </c>
      <c r="B74" s="60">
        <f>B75+B76</f>
        <v>150.12</v>
      </c>
      <c r="C74" s="61"/>
      <c r="D74" s="61"/>
      <c r="E74" s="61"/>
      <c r="F74" s="61">
        <f aca="true" t="shared" si="10" ref="F74:L74">SUM(F75:F82)</f>
        <v>0</v>
      </c>
      <c r="G74" s="61">
        <f t="shared" si="10"/>
        <v>0</v>
      </c>
      <c r="H74" s="61">
        <f t="shared" si="10"/>
        <v>0</v>
      </c>
      <c r="I74" s="82">
        <f t="shared" si="10"/>
        <v>0</v>
      </c>
      <c r="J74" s="61">
        <f t="shared" si="10"/>
        <v>0</v>
      </c>
      <c r="K74" s="61">
        <f t="shared" si="10"/>
        <v>0</v>
      </c>
      <c r="L74" s="61">
        <f t="shared" si="10"/>
        <v>0</v>
      </c>
    </row>
    <row r="75" spans="1:12" s="49" customFormat="1" ht="39.75" customHeight="1">
      <c r="A75" s="70" t="s">
        <v>27</v>
      </c>
      <c r="B75" s="57">
        <v>100.12</v>
      </c>
      <c r="C75" s="63" t="s">
        <v>151</v>
      </c>
      <c r="D75" s="63"/>
      <c r="E75" s="67"/>
      <c r="F75" s="68"/>
      <c r="G75" s="69"/>
      <c r="H75" s="69"/>
      <c r="I75" s="88" t="s">
        <v>152</v>
      </c>
      <c r="J75" s="88"/>
      <c r="K75" s="84">
        <v>0</v>
      </c>
      <c r="L75" s="89"/>
    </row>
    <row r="76" spans="1:12" s="49" customFormat="1" ht="18" customHeight="1">
      <c r="A76" s="56" t="s">
        <v>153</v>
      </c>
      <c r="B76" s="57">
        <v>50</v>
      </c>
      <c r="C76" s="63"/>
      <c r="D76" s="63"/>
      <c r="E76" s="67"/>
      <c r="F76" s="68"/>
      <c r="G76" s="69"/>
      <c r="H76" s="69"/>
      <c r="I76" s="86"/>
      <c r="J76" s="87" t="s">
        <v>31</v>
      </c>
      <c r="K76" s="87"/>
      <c r="L76" s="89"/>
    </row>
    <row r="77" spans="1:12" s="49" customFormat="1" ht="18" customHeight="1">
      <c r="A77" s="70" t="s">
        <v>154</v>
      </c>
      <c r="B77" s="71">
        <v>238.92</v>
      </c>
      <c r="C77" s="72" t="s">
        <v>155</v>
      </c>
      <c r="D77" s="72"/>
      <c r="E77" s="67"/>
      <c r="F77" s="68"/>
      <c r="G77" s="69"/>
      <c r="H77" s="69"/>
      <c r="I77" s="86"/>
      <c r="J77" s="87" t="s">
        <v>31</v>
      </c>
      <c r="K77" s="87"/>
      <c r="L77" s="89"/>
    </row>
    <row r="78" spans="1:12" s="49" customFormat="1" ht="18" customHeight="1">
      <c r="A78" s="70" t="s">
        <v>156</v>
      </c>
      <c r="B78" s="71">
        <v>15.31</v>
      </c>
      <c r="C78" s="72" t="s">
        <v>157</v>
      </c>
      <c r="D78" s="72"/>
      <c r="E78" s="67"/>
      <c r="F78" s="68"/>
      <c r="G78" s="69"/>
      <c r="H78" s="69"/>
      <c r="I78" s="86"/>
      <c r="J78" s="87" t="s">
        <v>35</v>
      </c>
      <c r="K78" s="87"/>
      <c r="L78" s="89"/>
    </row>
    <row r="79" spans="1:12" s="49" customFormat="1" ht="18" customHeight="1">
      <c r="A79" s="77" t="s">
        <v>158</v>
      </c>
      <c r="B79" s="57">
        <v>195.61</v>
      </c>
      <c r="C79" s="63" t="s">
        <v>159</v>
      </c>
      <c r="D79" s="63"/>
      <c r="E79" s="74"/>
      <c r="F79" s="75"/>
      <c r="G79" s="76"/>
      <c r="H79" s="76"/>
      <c r="I79" s="90"/>
      <c r="J79" s="91"/>
      <c r="K79" s="91"/>
      <c r="L79" s="92"/>
    </row>
    <row r="80" spans="1:12" s="49" customFormat="1" ht="18" customHeight="1">
      <c r="A80" s="70" t="s">
        <v>160</v>
      </c>
      <c r="B80" s="57">
        <v>81.28</v>
      </c>
      <c r="C80" s="63" t="s">
        <v>161</v>
      </c>
      <c r="D80" s="63"/>
      <c r="E80" s="67"/>
      <c r="F80" s="68"/>
      <c r="G80" s="69"/>
      <c r="H80" s="69"/>
      <c r="I80" s="86"/>
      <c r="J80" s="87"/>
      <c r="K80" s="87"/>
      <c r="L80" s="89"/>
    </row>
    <row r="81" spans="1:12" s="49" customFormat="1" ht="18" customHeight="1">
      <c r="A81" s="70" t="s">
        <v>162</v>
      </c>
      <c r="B81" s="57">
        <v>181.88</v>
      </c>
      <c r="C81" s="63" t="s">
        <v>163</v>
      </c>
      <c r="D81" s="63"/>
      <c r="E81" s="67"/>
      <c r="F81" s="68"/>
      <c r="G81" s="69"/>
      <c r="H81" s="69"/>
      <c r="I81" s="86"/>
      <c r="J81" s="87"/>
      <c r="K81" s="87"/>
      <c r="L81" s="89"/>
    </row>
    <row r="82" spans="1:12" s="49" customFormat="1" ht="18" customHeight="1">
      <c r="A82" s="70" t="s">
        <v>164</v>
      </c>
      <c r="B82" s="57">
        <v>71.67</v>
      </c>
      <c r="C82" s="63" t="s">
        <v>165</v>
      </c>
      <c r="D82" s="63"/>
      <c r="E82" s="67"/>
      <c r="F82" s="68"/>
      <c r="G82" s="69"/>
      <c r="H82" s="69"/>
      <c r="I82" s="86"/>
      <c r="J82" s="87"/>
      <c r="K82" s="87"/>
      <c r="L82" s="89"/>
    </row>
    <row r="83" spans="1:12" s="46" customFormat="1" ht="18" customHeight="1">
      <c r="A83" s="59" t="s">
        <v>166</v>
      </c>
      <c r="B83" s="60">
        <f>B84+B85+B86+B87</f>
        <v>1140.67</v>
      </c>
      <c r="C83" s="61"/>
      <c r="D83" s="61"/>
      <c r="E83" s="61"/>
      <c r="F83" s="61">
        <f>SUM(F84:F94)</f>
        <v>0</v>
      </c>
      <c r="G83" s="61">
        <f aca="true" t="shared" si="11" ref="G83:L83">SUM(G84:G94)</f>
        <v>0</v>
      </c>
      <c r="H83" s="61">
        <f t="shared" si="11"/>
        <v>0</v>
      </c>
      <c r="I83" s="82">
        <f t="shared" si="11"/>
        <v>0</v>
      </c>
      <c r="J83" s="61">
        <f t="shared" si="11"/>
        <v>0</v>
      </c>
      <c r="K83" s="61">
        <f t="shared" si="11"/>
        <v>0</v>
      </c>
      <c r="L83" s="61">
        <f t="shared" si="11"/>
        <v>0</v>
      </c>
    </row>
    <row r="84" spans="1:12" s="49" customFormat="1" ht="61.5" customHeight="1">
      <c r="A84" s="70" t="s">
        <v>27</v>
      </c>
      <c r="B84" s="57">
        <v>613.67</v>
      </c>
      <c r="C84" s="63" t="s">
        <v>167</v>
      </c>
      <c r="D84" s="63"/>
      <c r="E84" s="67"/>
      <c r="F84" s="68"/>
      <c r="G84" s="69"/>
      <c r="H84" s="69"/>
      <c r="I84" s="88" t="s">
        <v>168</v>
      </c>
      <c r="J84" s="88"/>
      <c r="K84" s="84">
        <v>0</v>
      </c>
      <c r="L84" s="89" t="s">
        <v>85</v>
      </c>
    </row>
    <row r="85" spans="1:12" s="49" customFormat="1" ht="37.5" customHeight="1">
      <c r="A85" s="70" t="s">
        <v>169</v>
      </c>
      <c r="B85" s="57">
        <v>266</v>
      </c>
      <c r="C85" s="63"/>
      <c r="D85" s="63"/>
      <c r="E85" s="67"/>
      <c r="F85" s="68"/>
      <c r="G85" s="69"/>
      <c r="H85" s="69"/>
      <c r="I85" s="86"/>
      <c r="J85" s="87" t="s">
        <v>43</v>
      </c>
      <c r="K85" s="87"/>
      <c r="L85" s="89" t="s">
        <v>170</v>
      </c>
    </row>
    <row r="86" spans="1:12" s="49" customFormat="1" ht="18" customHeight="1">
      <c r="A86" s="70" t="s">
        <v>171</v>
      </c>
      <c r="B86" s="57">
        <v>120</v>
      </c>
      <c r="C86" s="63"/>
      <c r="D86" s="63"/>
      <c r="E86" s="67"/>
      <c r="F86" s="68"/>
      <c r="G86" s="69"/>
      <c r="H86" s="69"/>
      <c r="I86" s="86"/>
      <c r="J86" s="87" t="s">
        <v>31</v>
      </c>
      <c r="K86" s="87"/>
      <c r="L86" s="89"/>
    </row>
    <row r="87" spans="1:12" s="50" customFormat="1" ht="18" customHeight="1">
      <c r="A87" s="70" t="s">
        <v>172</v>
      </c>
      <c r="B87" s="57">
        <v>141</v>
      </c>
      <c r="C87" s="63"/>
      <c r="D87" s="63"/>
      <c r="E87" s="67"/>
      <c r="F87" s="68"/>
      <c r="G87" s="69"/>
      <c r="H87" s="69"/>
      <c r="I87" s="86"/>
      <c r="J87" s="87" t="s">
        <v>31</v>
      </c>
      <c r="K87" s="87"/>
      <c r="L87" s="89"/>
    </row>
    <row r="88" spans="1:12" s="49" customFormat="1" ht="18" customHeight="1">
      <c r="A88" s="70" t="s">
        <v>173</v>
      </c>
      <c r="B88" s="57">
        <v>137.78</v>
      </c>
      <c r="C88" s="63" t="s">
        <v>174</v>
      </c>
      <c r="D88" s="63"/>
      <c r="E88" s="67"/>
      <c r="F88" s="68"/>
      <c r="G88" s="69"/>
      <c r="H88" s="69"/>
      <c r="I88" s="86"/>
      <c r="J88" s="87" t="s">
        <v>31</v>
      </c>
      <c r="K88" s="87"/>
      <c r="L88" s="89"/>
    </row>
    <row r="89" spans="1:12" s="49" customFormat="1" ht="18" customHeight="1">
      <c r="A89" s="70" t="s">
        <v>175</v>
      </c>
      <c r="B89" s="57">
        <v>96.92</v>
      </c>
      <c r="C89" s="63" t="s">
        <v>176</v>
      </c>
      <c r="D89" s="63"/>
      <c r="E89" s="67"/>
      <c r="F89" s="68"/>
      <c r="G89" s="69"/>
      <c r="H89" s="69"/>
      <c r="I89" s="86"/>
      <c r="J89" s="87" t="s">
        <v>31</v>
      </c>
      <c r="K89" s="87"/>
      <c r="L89" s="89"/>
    </row>
    <row r="90" spans="1:12" s="49" customFormat="1" ht="36.75" customHeight="1">
      <c r="A90" s="70" t="s">
        <v>177</v>
      </c>
      <c r="B90" s="71">
        <v>207.42</v>
      </c>
      <c r="C90" s="72" t="s">
        <v>178</v>
      </c>
      <c r="D90" s="72"/>
      <c r="E90" s="67"/>
      <c r="F90" s="68"/>
      <c r="G90" s="69"/>
      <c r="H90" s="69"/>
      <c r="I90" s="86"/>
      <c r="J90" s="87" t="s">
        <v>43</v>
      </c>
      <c r="K90" s="87"/>
      <c r="L90" s="89"/>
    </row>
    <row r="91" spans="1:12" s="49" customFormat="1" ht="18" customHeight="1">
      <c r="A91" s="70" t="s">
        <v>179</v>
      </c>
      <c r="B91" s="71">
        <v>374.67</v>
      </c>
      <c r="C91" s="72" t="s">
        <v>180</v>
      </c>
      <c r="D91" s="72"/>
      <c r="E91" s="67"/>
      <c r="F91" s="68"/>
      <c r="G91" s="69"/>
      <c r="H91" s="69"/>
      <c r="I91" s="86"/>
      <c r="J91" s="87" t="s">
        <v>31</v>
      </c>
      <c r="K91" s="87"/>
      <c r="L91" s="89"/>
    </row>
    <row r="92" spans="1:12" s="49" customFormat="1" ht="45.75" customHeight="1">
      <c r="A92" s="77" t="s">
        <v>181</v>
      </c>
      <c r="B92" s="57">
        <v>271.43</v>
      </c>
      <c r="C92" s="63" t="s">
        <v>182</v>
      </c>
      <c r="D92" s="63"/>
      <c r="E92" s="74"/>
      <c r="F92" s="75"/>
      <c r="G92" s="76" t="s">
        <v>183</v>
      </c>
      <c r="H92" s="76"/>
      <c r="I92" s="90"/>
      <c r="J92" s="91" t="s">
        <v>31</v>
      </c>
      <c r="K92" s="91"/>
      <c r="L92" s="92"/>
    </row>
    <row r="93" spans="1:12" s="49" customFormat="1" ht="18" customHeight="1">
      <c r="A93" s="70" t="s">
        <v>184</v>
      </c>
      <c r="B93" s="57">
        <v>354.39</v>
      </c>
      <c r="C93" s="63" t="s">
        <v>185</v>
      </c>
      <c r="D93" s="63"/>
      <c r="E93" s="67"/>
      <c r="F93" s="68"/>
      <c r="G93" s="69"/>
      <c r="H93" s="69"/>
      <c r="I93" s="86"/>
      <c r="J93" s="87" t="s">
        <v>35</v>
      </c>
      <c r="K93" s="87"/>
      <c r="L93" s="89"/>
    </row>
    <row r="94" spans="1:12" s="49" customFormat="1" ht="18" customHeight="1">
      <c r="A94" s="70" t="s">
        <v>186</v>
      </c>
      <c r="B94" s="57">
        <v>239.3</v>
      </c>
      <c r="C94" s="63" t="s">
        <v>187</v>
      </c>
      <c r="D94" s="63"/>
      <c r="E94" s="67"/>
      <c r="F94" s="68"/>
      <c r="G94" s="69"/>
      <c r="H94" s="69"/>
      <c r="I94" s="86"/>
      <c r="J94" s="87" t="s">
        <v>31</v>
      </c>
      <c r="K94" s="87"/>
      <c r="L94" s="89"/>
    </row>
    <row r="95" spans="1:12" s="46" customFormat="1" ht="18" customHeight="1">
      <c r="A95" s="59" t="s">
        <v>188</v>
      </c>
      <c r="B95" s="60">
        <f>B96+B97</f>
        <v>35.11</v>
      </c>
      <c r="C95" s="61"/>
      <c r="D95" s="61"/>
      <c r="E95" s="61"/>
      <c r="F95" s="61">
        <f aca="true" t="shared" si="12" ref="F95:L95">SUM(F96:F101)</f>
        <v>0</v>
      </c>
      <c r="G95" s="61">
        <f t="shared" si="12"/>
        <v>0</v>
      </c>
      <c r="H95" s="61">
        <f t="shared" si="12"/>
        <v>0</v>
      </c>
      <c r="I95" s="82">
        <f t="shared" si="12"/>
        <v>0</v>
      </c>
      <c r="J95" s="61">
        <f t="shared" si="12"/>
        <v>0</v>
      </c>
      <c r="K95" s="61">
        <f t="shared" si="12"/>
        <v>0</v>
      </c>
      <c r="L95" s="61">
        <f t="shared" si="12"/>
        <v>0</v>
      </c>
    </row>
    <row r="96" spans="1:12" s="49" customFormat="1" ht="18" customHeight="1">
      <c r="A96" s="70" t="s">
        <v>27</v>
      </c>
      <c r="B96" s="57">
        <v>5.11</v>
      </c>
      <c r="C96" s="63" t="s">
        <v>189</v>
      </c>
      <c r="D96" s="63"/>
      <c r="E96" s="67"/>
      <c r="F96" s="68"/>
      <c r="G96" s="69"/>
      <c r="H96" s="69"/>
      <c r="I96" s="86"/>
      <c r="J96" s="87"/>
      <c r="K96" s="84">
        <v>0</v>
      </c>
      <c r="L96" s="89"/>
    </row>
    <row r="97" spans="1:12" s="49" customFormat="1" ht="18" customHeight="1">
      <c r="A97" s="70" t="s">
        <v>190</v>
      </c>
      <c r="B97" s="57">
        <v>30</v>
      </c>
      <c r="C97" s="63"/>
      <c r="D97" s="63"/>
      <c r="E97" s="67"/>
      <c r="F97" s="68"/>
      <c r="G97" s="69"/>
      <c r="H97" s="69"/>
      <c r="I97" s="86"/>
      <c r="J97" s="87" t="s">
        <v>47</v>
      </c>
      <c r="K97" s="87"/>
      <c r="L97" s="89"/>
    </row>
    <row r="98" spans="1:12" s="49" customFormat="1" ht="36" customHeight="1">
      <c r="A98" s="70" t="s">
        <v>191</v>
      </c>
      <c r="B98" s="57">
        <v>52.04</v>
      </c>
      <c r="C98" s="63" t="s">
        <v>192</v>
      </c>
      <c r="D98" s="63"/>
      <c r="E98" s="67"/>
      <c r="F98" s="68"/>
      <c r="G98" s="69"/>
      <c r="H98" s="69"/>
      <c r="I98" s="88" t="s">
        <v>33</v>
      </c>
      <c r="J98" s="87" t="s">
        <v>59</v>
      </c>
      <c r="K98" s="87"/>
      <c r="L98" s="89"/>
    </row>
    <row r="99" spans="1:12" s="49" customFormat="1" ht="18" customHeight="1">
      <c r="A99" s="70" t="s">
        <v>193</v>
      </c>
      <c r="B99" s="57">
        <v>47.44</v>
      </c>
      <c r="C99" s="63" t="s">
        <v>194</v>
      </c>
      <c r="D99" s="63"/>
      <c r="E99" s="67"/>
      <c r="F99" s="68"/>
      <c r="G99" s="69"/>
      <c r="H99" s="69"/>
      <c r="I99" s="86"/>
      <c r="J99" s="87"/>
      <c r="K99" s="87"/>
      <c r="L99" s="89"/>
    </row>
    <row r="100" spans="1:12" s="49" customFormat="1" ht="18" customHeight="1">
      <c r="A100" s="70" t="s">
        <v>195</v>
      </c>
      <c r="B100" s="57">
        <v>7.37</v>
      </c>
      <c r="C100" s="63" t="s">
        <v>196</v>
      </c>
      <c r="D100" s="63"/>
      <c r="E100" s="67"/>
      <c r="F100" s="68"/>
      <c r="G100" s="69"/>
      <c r="H100" s="69"/>
      <c r="I100" s="86"/>
      <c r="J100" s="87"/>
      <c r="K100" s="87"/>
      <c r="L100" s="89"/>
    </row>
    <row r="101" spans="1:12" s="49" customFormat="1" ht="18" customHeight="1">
      <c r="A101" s="70" t="s">
        <v>197</v>
      </c>
      <c r="B101" s="57">
        <v>20.57</v>
      </c>
      <c r="C101" s="63" t="s">
        <v>198</v>
      </c>
      <c r="D101" s="63"/>
      <c r="E101" s="67"/>
      <c r="F101" s="68"/>
      <c r="G101" s="69"/>
      <c r="H101" s="69"/>
      <c r="I101" s="86"/>
      <c r="J101" s="87"/>
      <c r="K101" s="87"/>
      <c r="L101" s="89"/>
    </row>
    <row r="102" spans="1:12" s="46" customFormat="1" ht="18" customHeight="1">
      <c r="A102" s="59" t="s">
        <v>199</v>
      </c>
      <c r="B102" s="60">
        <f>B103+B104+B105</f>
        <v>1189.38</v>
      </c>
      <c r="C102" s="61"/>
      <c r="D102" s="61"/>
      <c r="E102" s="61"/>
      <c r="F102" s="61">
        <f>SUM(F103:F110)</f>
        <v>0</v>
      </c>
      <c r="G102" s="61">
        <f aca="true" t="shared" si="13" ref="G102:L102">SUM(G103:G110)</f>
        <v>0</v>
      </c>
      <c r="H102" s="61">
        <f t="shared" si="13"/>
        <v>0</v>
      </c>
      <c r="I102" s="82">
        <f t="shared" si="13"/>
        <v>0</v>
      </c>
      <c r="J102" s="61">
        <f t="shared" si="13"/>
        <v>0</v>
      </c>
      <c r="K102" s="61">
        <f t="shared" si="13"/>
        <v>0</v>
      </c>
      <c r="L102" s="61">
        <f t="shared" si="13"/>
        <v>0</v>
      </c>
    </row>
    <row r="103" spans="1:12" s="49" customFormat="1" ht="45.75" customHeight="1">
      <c r="A103" s="70" t="s">
        <v>27</v>
      </c>
      <c r="B103" s="71">
        <v>196.38</v>
      </c>
      <c r="C103" s="72" t="s">
        <v>200</v>
      </c>
      <c r="D103" s="72"/>
      <c r="E103" s="67"/>
      <c r="F103" s="68"/>
      <c r="G103" s="69"/>
      <c r="H103" s="69"/>
      <c r="I103" s="88" t="s">
        <v>201</v>
      </c>
      <c r="J103" s="88"/>
      <c r="K103" s="87">
        <v>0</v>
      </c>
      <c r="L103" s="89" t="s">
        <v>85</v>
      </c>
    </row>
    <row r="104" spans="1:12" s="49" customFormat="1" ht="18" customHeight="1">
      <c r="A104" s="70" t="s">
        <v>202</v>
      </c>
      <c r="B104" s="71">
        <v>529</v>
      </c>
      <c r="C104" s="72"/>
      <c r="D104" s="72"/>
      <c r="E104" s="67"/>
      <c r="F104" s="68"/>
      <c r="G104" s="69"/>
      <c r="H104" s="69"/>
      <c r="I104" s="86"/>
      <c r="J104" s="87" t="s">
        <v>31</v>
      </c>
      <c r="K104" s="87"/>
      <c r="L104" s="89"/>
    </row>
    <row r="105" spans="1:12" s="49" customFormat="1" ht="60" customHeight="1">
      <c r="A105" s="77" t="s">
        <v>203</v>
      </c>
      <c r="B105" s="57">
        <v>464</v>
      </c>
      <c r="C105" s="63"/>
      <c r="D105" s="63"/>
      <c r="E105" s="74"/>
      <c r="F105" s="75"/>
      <c r="G105" s="76" t="s">
        <v>204</v>
      </c>
      <c r="H105" s="76"/>
      <c r="I105" s="90"/>
      <c r="J105" s="91" t="s">
        <v>31</v>
      </c>
      <c r="K105" s="91"/>
      <c r="L105" s="92"/>
    </row>
    <row r="106" spans="1:12" s="49" customFormat="1" ht="36.75" customHeight="1">
      <c r="A106" s="70" t="s">
        <v>205</v>
      </c>
      <c r="B106" s="57">
        <v>1865.27</v>
      </c>
      <c r="C106" s="63" t="s">
        <v>206</v>
      </c>
      <c r="D106" s="63"/>
      <c r="E106" s="67"/>
      <c r="F106" s="68"/>
      <c r="G106" s="69"/>
      <c r="H106" s="69"/>
      <c r="I106" s="88" t="s">
        <v>39</v>
      </c>
      <c r="J106" s="87" t="s">
        <v>43</v>
      </c>
      <c r="K106" s="87"/>
      <c r="L106" s="89" t="s">
        <v>207</v>
      </c>
    </row>
    <row r="107" spans="1:12" s="49" customFormat="1" ht="46.5" customHeight="1">
      <c r="A107" s="70" t="s">
        <v>208</v>
      </c>
      <c r="B107" s="57">
        <v>346</v>
      </c>
      <c r="C107" s="63"/>
      <c r="D107" s="63"/>
      <c r="E107" s="67"/>
      <c r="F107" s="68"/>
      <c r="G107" s="69"/>
      <c r="H107" s="69" t="s">
        <v>209</v>
      </c>
      <c r="I107" s="86"/>
      <c r="J107" s="87" t="s">
        <v>31</v>
      </c>
      <c r="K107" s="87"/>
      <c r="L107" s="89"/>
    </row>
    <row r="108" spans="1:12" s="49" customFormat="1" ht="18" customHeight="1">
      <c r="A108" s="70" t="s">
        <v>210</v>
      </c>
      <c r="B108" s="57">
        <v>34.7</v>
      </c>
      <c r="C108" s="63" t="s">
        <v>211</v>
      </c>
      <c r="D108" s="63"/>
      <c r="E108" s="67"/>
      <c r="F108" s="68"/>
      <c r="G108" s="69"/>
      <c r="H108" s="69"/>
      <c r="I108" s="86"/>
      <c r="J108" s="87" t="s">
        <v>47</v>
      </c>
      <c r="K108" s="87"/>
      <c r="L108" s="89"/>
    </row>
    <row r="109" spans="1:12" s="49" customFormat="1" ht="18" customHeight="1">
      <c r="A109" s="70" t="s">
        <v>212</v>
      </c>
      <c r="B109" s="57">
        <v>94</v>
      </c>
      <c r="C109" s="63"/>
      <c r="D109" s="63"/>
      <c r="E109" s="67"/>
      <c r="F109" s="68"/>
      <c r="G109" s="69"/>
      <c r="H109" s="69"/>
      <c r="I109" s="86"/>
      <c r="J109" s="87" t="s">
        <v>31</v>
      </c>
      <c r="K109" s="87"/>
      <c r="L109" s="89"/>
    </row>
    <row r="110" spans="1:12" s="49" customFormat="1" ht="18" customHeight="1">
      <c r="A110" s="70" t="s">
        <v>213</v>
      </c>
      <c r="B110" s="57">
        <v>163.15</v>
      </c>
      <c r="C110" s="63" t="s">
        <v>214</v>
      </c>
      <c r="D110" s="63"/>
      <c r="E110" s="67"/>
      <c r="F110" s="68"/>
      <c r="G110" s="69"/>
      <c r="H110" s="69"/>
      <c r="I110" s="86"/>
      <c r="J110" s="87" t="s">
        <v>31</v>
      </c>
      <c r="K110" s="87"/>
      <c r="L110" s="89"/>
    </row>
    <row r="111" spans="1:12" s="46" customFormat="1" ht="18" customHeight="1">
      <c r="A111" s="59" t="s">
        <v>215</v>
      </c>
      <c r="B111" s="60">
        <f>B112+B113+B114</f>
        <v>579.05</v>
      </c>
      <c r="C111" s="61"/>
      <c r="D111" s="61"/>
      <c r="E111" s="61"/>
      <c r="F111" s="61">
        <f>SUM(F112:F117)</f>
        <v>0</v>
      </c>
      <c r="G111" s="61">
        <f aca="true" t="shared" si="14" ref="G111:L111">SUM(G112:G117)</f>
        <v>0</v>
      </c>
      <c r="H111" s="61">
        <f t="shared" si="14"/>
        <v>0</v>
      </c>
      <c r="I111" s="82">
        <f t="shared" si="14"/>
        <v>0</v>
      </c>
      <c r="J111" s="61">
        <f t="shared" si="14"/>
        <v>0</v>
      </c>
      <c r="K111" s="61">
        <f t="shared" si="14"/>
        <v>0</v>
      </c>
      <c r="L111" s="61">
        <f t="shared" si="14"/>
        <v>0</v>
      </c>
    </row>
    <row r="112" spans="1:12" s="49" customFormat="1" ht="24" customHeight="1">
      <c r="A112" s="70" t="s">
        <v>27</v>
      </c>
      <c r="B112" s="57">
        <v>148.05</v>
      </c>
      <c r="C112" s="63" t="s">
        <v>216</v>
      </c>
      <c r="D112" s="63"/>
      <c r="E112" s="67"/>
      <c r="F112" s="68"/>
      <c r="G112" s="69"/>
      <c r="H112" s="69"/>
      <c r="I112" s="86" t="s">
        <v>217</v>
      </c>
      <c r="J112" s="87"/>
      <c r="K112" s="84" t="s">
        <v>52</v>
      </c>
      <c r="L112" s="89"/>
    </row>
    <row r="113" spans="1:12" s="49" customFormat="1" ht="51.75" customHeight="1">
      <c r="A113" s="70" t="s">
        <v>218</v>
      </c>
      <c r="B113" s="71">
        <v>368</v>
      </c>
      <c r="C113" s="72"/>
      <c r="D113" s="72"/>
      <c r="E113" s="67"/>
      <c r="F113" s="68"/>
      <c r="G113" s="69" t="s">
        <v>219</v>
      </c>
      <c r="H113" s="69"/>
      <c r="I113" s="86"/>
      <c r="J113" s="87" t="s">
        <v>31</v>
      </c>
      <c r="K113" s="87"/>
      <c r="L113" s="89"/>
    </row>
    <row r="114" spans="1:12" s="49" customFormat="1" ht="18" customHeight="1">
      <c r="A114" s="70" t="s">
        <v>220</v>
      </c>
      <c r="B114" s="71">
        <v>63</v>
      </c>
      <c r="C114" s="72"/>
      <c r="D114" s="72"/>
      <c r="E114" s="67"/>
      <c r="F114" s="68"/>
      <c r="G114" s="69"/>
      <c r="H114" s="69"/>
      <c r="I114" s="86"/>
      <c r="J114" s="87" t="s">
        <v>31</v>
      </c>
      <c r="K114" s="87"/>
      <c r="L114" s="89"/>
    </row>
    <row r="115" spans="1:12" s="49" customFormat="1" ht="51" customHeight="1">
      <c r="A115" s="77" t="s">
        <v>221</v>
      </c>
      <c r="B115" s="57">
        <v>314.46</v>
      </c>
      <c r="C115" s="63" t="s">
        <v>222</v>
      </c>
      <c r="D115" s="63"/>
      <c r="E115" s="74"/>
      <c r="F115" s="75"/>
      <c r="G115" s="76" t="s">
        <v>223</v>
      </c>
      <c r="H115" s="76" t="s">
        <v>224</v>
      </c>
      <c r="I115" s="90"/>
      <c r="J115" s="91" t="s">
        <v>31</v>
      </c>
      <c r="K115" s="91"/>
      <c r="L115" s="92"/>
    </row>
    <row r="116" spans="1:12" s="49" customFormat="1" ht="27" customHeight="1">
      <c r="A116" s="70" t="s">
        <v>225</v>
      </c>
      <c r="B116" s="57">
        <v>82.36</v>
      </c>
      <c r="C116" s="63" t="s">
        <v>226</v>
      </c>
      <c r="D116" s="63"/>
      <c r="E116" s="67"/>
      <c r="F116" s="68"/>
      <c r="G116" s="69"/>
      <c r="H116" s="69"/>
      <c r="I116" s="88" t="s">
        <v>39</v>
      </c>
      <c r="J116" s="87" t="s">
        <v>31</v>
      </c>
      <c r="K116" s="87"/>
      <c r="L116" s="89"/>
    </row>
    <row r="117" spans="1:12" s="49" customFormat="1" ht="39.75" customHeight="1">
      <c r="A117" s="70" t="s">
        <v>227</v>
      </c>
      <c r="B117" s="57">
        <v>467.86</v>
      </c>
      <c r="C117" s="63" t="s">
        <v>228</v>
      </c>
      <c r="D117" s="63"/>
      <c r="E117" s="67"/>
      <c r="F117" s="68"/>
      <c r="G117" s="69"/>
      <c r="H117" s="69" t="s">
        <v>229</v>
      </c>
      <c r="I117" s="86"/>
      <c r="J117" s="87" t="s">
        <v>31</v>
      </c>
      <c r="K117" s="87"/>
      <c r="L117" s="89" t="s">
        <v>230</v>
      </c>
    </row>
    <row r="118" spans="1:12" s="46" customFormat="1" ht="18" customHeight="1">
      <c r="A118" s="59" t="s">
        <v>231</v>
      </c>
      <c r="B118" s="60">
        <f>B119+B120</f>
        <v>71</v>
      </c>
      <c r="C118" s="61"/>
      <c r="D118" s="61"/>
      <c r="E118" s="61"/>
      <c r="F118" s="61">
        <f aca="true" t="shared" si="15" ref="F118:L118">SUM(F119:F125)</f>
        <v>0</v>
      </c>
      <c r="G118" s="61">
        <f t="shared" si="15"/>
        <v>0</v>
      </c>
      <c r="H118" s="61">
        <f t="shared" si="15"/>
        <v>0</v>
      </c>
      <c r="I118" s="82">
        <f t="shared" si="15"/>
        <v>0</v>
      </c>
      <c r="J118" s="61">
        <f t="shared" si="15"/>
        <v>0</v>
      </c>
      <c r="K118" s="61">
        <f t="shared" si="15"/>
        <v>0</v>
      </c>
      <c r="L118" s="61">
        <f t="shared" si="15"/>
        <v>0</v>
      </c>
    </row>
    <row r="119" spans="1:12" s="49" customFormat="1" ht="24" customHeight="1">
      <c r="A119" s="70" t="s">
        <v>27</v>
      </c>
      <c r="B119" s="57">
        <v>65</v>
      </c>
      <c r="C119" s="63"/>
      <c r="D119" s="63"/>
      <c r="E119" s="67"/>
      <c r="F119" s="68"/>
      <c r="G119" s="69"/>
      <c r="H119" s="69"/>
      <c r="I119" s="86"/>
      <c r="J119" s="87"/>
      <c r="K119" s="84" t="s">
        <v>52</v>
      </c>
      <c r="L119" s="89" t="s">
        <v>232</v>
      </c>
    </row>
    <row r="120" spans="1:12" s="49" customFormat="1" ht="24" customHeight="1">
      <c r="A120" s="70" t="s">
        <v>233</v>
      </c>
      <c r="B120" s="57">
        <v>6</v>
      </c>
      <c r="C120" s="63"/>
      <c r="D120" s="63"/>
      <c r="E120" s="67"/>
      <c r="F120" s="68"/>
      <c r="G120" s="69"/>
      <c r="H120" s="69"/>
      <c r="I120" s="88" t="s">
        <v>33</v>
      </c>
      <c r="J120" s="88"/>
      <c r="K120" s="87"/>
      <c r="L120" s="89"/>
    </row>
    <row r="121" spans="1:12" s="49" customFormat="1" ht="27.75" customHeight="1">
      <c r="A121" s="70" t="s">
        <v>234</v>
      </c>
      <c r="B121" s="57">
        <v>100</v>
      </c>
      <c r="C121" s="63"/>
      <c r="D121" s="63"/>
      <c r="E121" s="67"/>
      <c r="F121" s="68"/>
      <c r="G121" s="69"/>
      <c r="H121" s="69"/>
      <c r="I121" s="86"/>
      <c r="J121" s="87"/>
      <c r="K121" s="87"/>
      <c r="L121" s="89" t="s">
        <v>235</v>
      </c>
    </row>
    <row r="122" spans="1:12" s="49" customFormat="1" ht="51" customHeight="1">
      <c r="A122" s="70" t="s">
        <v>236</v>
      </c>
      <c r="B122" s="57">
        <v>706.02</v>
      </c>
      <c r="C122" s="63" t="s">
        <v>237</v>
      </c>
      <c r="D122" s="63"/>
      <c r="E122" s="67"/>
      <c r="F122" s="68" t="s">
        <v>238</v>
      </c>
      <c r="G122" s="69" t="s">
        <v>239</v>
      </c>
      <c r="H122" s="69"/>
      <c r="I122" s="86"/>
      <c r="J122" s="87" t="s">
        <v>59</v>
      </c>
      <c r="K122" s="87" t="s">
        <v>60</v>
      </c>
      <c r="L122" s="89"/>
    </row>
    <row r="123" spans="1:12" s="49" customFormat="1" ht="49.5" customHeight="1">
      <c r="A123" s="70" t="s">
        <v>240</v>
      </c>
      <c r="B123" s="71">
        <v>400</v>
      </c>
      <c r="C123" s="72"/>
      <c r="D123" s="72"/>
      <c r="E123" s="67"/>
      <c r="F123" s="68" t="s">
        <v>238</v>
      </c>
      <c r="G123" s="69"/>
      <c r="H123" s="69"/>
      <c r="I123" s="86"/>
      <c r="J123" s="87"/>
      <c r="K123" s="87"/>
      <c r="L123" s="89"/>
    </row>
    <row r="124" spans="1:12" s="49" customFormat="1" ht="30.75" customHeight="1">
      <c r="A124" s="77" t="s">
        <v>241</v>
      </c>
      <c r="B124" s="57">
        <v>100</v>
      </c>
      <c r="C124" s="63"/>
      <c r="D124" s="63"/>
      <c r="E124" s="74"/>
      <c r="F124" s="75"/>
      <c r="G124" s="76"/>
      <c r="H124" s="76"/>
      <c r="I124" s="90"/>
      <c r="J124" s="91"/>
      <c r="K124" s="91"/>
      <c r="L124" s="92" t="s">
        <v>242</v>
      </c>
    </row>
    <row r="125" spans="1:12" s="49" customFormat="1" ht="33" customHeight="1">
      <c r="A125" s="70" t="s">
        <v>243</v>
      </c>
      <c r="B125" s="57">
        <v>17.7</v>
      </c>
      <c r="C125" s="63" t="s">
        <v>244</v>
      </c>
      <c r="D125" s="63"/>
      <c r="E125" s="67"/>
      <c r="F125" s="68"/>
      <c r="G125" s="69"/>
      <c r="H125" s="69"/>
      <c r="I125" s="86"/>
      <c r="J125" s="87" t="s">
        <v>245</v>
      </c>
      <c r="K125" s="87"/>
      <c r="L125" s="89"/>
    </row>
    <row r="126" spans="1:12" s="46" customFormat="1" ht="18" customHeight="1">
      <c r="A126" s="59" t="s">
        <v>246</v>
      </c>
      <c r="B126" s="60">
        <f>B127+B128</f>
        <v>85</v>
      </c>
      <c r="C126" s="61"/>
      <c r="D126" s="61"/>
      <c r="E126" s="61"/>
      <c r="F126" s="61">
        <f aca="true" t="shared" si="16" ref="F126:L126">SUM(F127:F131)</f>
        <v>0</v>
      </c>
      <c r="G126" s="61">
        <f t="shared" si="16"/>
        <v>0</v>
      </c>
      <c r="H126" s="61">
        <f t="shared" si="16"/>
        <v>0</v>
      </c>
      <c r="I126" s="82">
        <f t="shared" si="16"/>
        <v>0</v>
      </c>
      <c r="J126" s="61">
        <f t="shared" si="16"/>
        <v>0</v>
      </c>
      <c r="K126" s="61">
        <f t="shared" si="16"/>
        <v>0</v>
      </c>
      <c r="L126" s="61">
        <f t="shared" si="16"/>
        <v>0</v>
      </c>
    </row>
    <row r="127" spans="1:12" s="49" customFormat="1" ht="39" customHeight="1">
      <c r="A127" s="70" t="s">
        <v>247</v>
      </c>
      <c r="B127" s="57">
        <v>80</v>
      </c>
      <c r="C127" s="96"/>
      <c r="D127" s="63"/>
      <c r="E127" s="67"/>
      <c r="F127" s="68"/>
      <c r="G127" s="69"/>
      <c r="H127" s="69"/>
      <c r="I127" s="86"/>
      <c r="J127" s="87"/>
      <c r="K127" s="87"/>
      <c r="L127" s="89" t="s">
        <v>248</v>
      </c>
    </row>
    <row r="128" spans="1:12" s="49" customFormat="1" ht="18" customHeight="1">
      <c r="A128" s="70" t="s">
        <v>249</v>
      </c>
      <c r="B128" s="57">
        <v>5</v>
      </c>
      <c r="C128" s="96"/>
      <c r="D128" s="63"/>
      <c r="E128" s="67"/>
      <c r="F128" s="68"/>
      <c r="G128" s="69"/>
      <c r="H128" s="69"/>
      <c r="I128" s="86"/>
      <c r="J128" s="87" t="s">
        <v>35</v>
      </c>
      <c r="K128" s="87"/>
      <c r="L128" s="89"/>
    </row>
    <row r="129" spans="1:12" s="49" customFormat="1" ht="18" customHeight="1">
      <c r="A129" s="70" t="s">
        <v>250</v>
      </c>
      <c r="B129" s="57">
        <v>6</v>
      </c>
      <c r="C129" s="96"/>
      <c r="D129" s="63"/>
      <c r="E129" s="67"/>
      <c r="F129" s="68"/>
      <c r="G129" s="69"/>
      <c r="H129" s="69"/>
      <c r="I129" s="86"/>
      <c r="J129" s="87" t="s">
        <v>35</v>
      </c>
      <c r="K129" s="87"/>
      <c r="L129" s="89"/>
    </row>
    <row r="130" spans="1:14" s="49" customFormat="1" ht="18" customHeight="1">
      <c r="A130" s="70" t="s">
        <v>251</v>
      </c>
      <c r="B130" s="57">
        <v>0.39</v>
      </c>
      <c r="C130" s="63" t="s">
        <v>252</v>
      </c>
      <c r="D130" s="63"/>
      <c r="E130" s="67"/>
      <c r="F130" s="68"/>
      <c r="G130" s="69"/>
      <c r="H130" s="69"/>
      <c r="I130" s="86"/>
      <c r="J130" s="87"/>
      <c r="K130" s="87"/>
      <c r="L130" s="89"/>
      <c r="N130" s="47"/>
    </row>
    <row r="131" spans="1:12" s="49" customFormat="1" ht="24" customHeight="1">
      <c r="A131" s="70" t="s">
        <v>253</v>
      </c>
      <c r="B131" s="57">
        <v>110.43</v>
      </c>
      <c r="C131" s="63" t="s">
        <v>254</v>
      </c>
      <c r="D131" s="63"/>
      <c r="E131" s="67"/>
      <c r="F131" s="68"/>
      <c r="G131" s="69"/>
      <c r="H131" s="69"/>
      <c r="I131" s="88" t="s">
        <v>255</v>
      </c>
      <c r="J131" s="88"/>
      <c r="K131" s="87"/>
      <c r="L131" s="89"/>
    </row>
    <row r="132" spans="1:12" s="49" customFormat="1" ht="33.75" customHeight="1">
      <c r="A132" s="70" t="s">
        <v>256</v>
      </c>
      <c r="B132" s="57">
        <v>356.07</v>
      </c>
      <c r="C132" s="63" t="s">
        <v>257</v>
      </c>
      <c r="D132" s="63"/>
      <c r="E132" s="67"/>
      <c r="F132" s="68"/>
      <c r="G132" s="69"/>
      <c r="H132" s="69"/>
      <c r="I132" s="86"/>
      <c r="J132" s="87" t="s">
        <v>43</v>
      </c>
      <c r="K132" s="87"/>
      <c r="L132" s="89"/>
    </row>
    <row r="133" spans="1:12" s="49" customFormat="1" ht="18" customHeight="1">
      <c r="A133" s="70" t="s">
        <v>258</v>
      </c>
      <c r="B133" s="57">
        <v>42.6</v>
      </c>
      <c r="C133" s="63" t="s">
        <v>259</v>
      </c>
      <c r="D133" s="63"/>
      <c r="E133" s="67"/>
      <c r="F133" s="68"/>
      <c r="G133" s="69"/>
      <c r="H133" s="69"/>
      <c r="I133" s="86"/>
      <c r="J133" s="87"/>
      <c r="K133" s="87"/>
      <c r="L133" s="89"/>
    </row>
    <row r="134" spans="1:12" s="46" customFormat="1" ht="18" customHeight="1">
      <c r="A134" s="59" t="s">
        <v>260</v>
      </c>
      <c r="B134" s="60">
        <f>SUM(B135:B146)</f>
        <v>6135.5599999999995</v>
      </c>
      <c r="C134" s="61"/>
      <c r="D134" s="61"/>
      <c r="E134" s="61"/>
      <c r="F134" s="61">
        <f aca="true" t="shared" si="17" ref="F134:L134">SUM(F135:F146)</f>
        <v>0</v>
      </c>
      <c r="G134" s="61">
        <f t="shared" si="17"/>
        <v>0</v>
      </c>
      <c r="H134" s="61">
        <f t="shared" si="17"/>
        <v>0</v>
      </c>
      <c r="I134" s="82">
        <f t="shared" si="17"/>
        <v>0</v>
      </c>
      <c r="J134" s="61">
        <f t="shared" si="17"/>
        <v>0</v>
      </c>
      <c r="K134" s="61">
        <f t="shared" si="17"/>
        <v>0</v>
      </c>
      <c r="L134" s="61">
        <f t="shared" si="17"/>
        <v>0</v>
      </c>
    </row>
    <row r="135" spans="1:12" s="49" customFormat="1" ht="34.5" customHeight="1">
      <c r="A135" s="70" t="s">
        <v>261</v>
      </c>
      <c r="B135" s="71">
        <v>831.56</v>
      </c>
      <c r="C135" s="72" t="s">
        <v>262</v>
      </c>
      <c r="D135" s="72"/>
      <c r="E135" s="67"/>
      <c r="F135" s="68"/>
      <c r="G135" s="69"/>
      <c r="H135" s="69"/>
      <c r="I135" s="88" t="s">
        <v>263</v>
      </c>
      <c r="J135" s="88"/>
      <c r="K135" s="87" t="s">
        <v>52</v>
      </c>
      <c r="L135" s="89" t="s">
        <v>264</v>
      </c>
    </row>
    <row r="136" spans="1:12" s="49" customFormat="1" ht="51" customHeight="1">
      <c r="A136" s="77" t="s">
        <v>265</v>
      </c>
      <c r="B136" s="57">
        <v>511</v>
      </c>
      <c r="C136" s="63"/>
      <c r="D136" s="63"/>
      <c r="E136" s="74"/>
      <c r="F136" s="75" t="s">
        <v>54</v>
      </c>
      <c r="G136" s="76"/>
      <c r="H136" s="76"/>
      <c r="I136" s="111" t="s">
        <v>33</v>
      </c>
      <c r="J136" s="91" t="s">
        <v>35</v>
      </c>
      <c r="K136" s="91"/>
      <c r="L136" s="92"/>
    </row>
    <row r="137" spans="1:12" s="49" customFormat="1" ht="37.5" customHeight="1">
      <c r="A137" s="70" t="s">
        <v>266</v>
      </c>
      <c r="B137" s="57">
        <v>880</v>
      </c>
      <c r="C137" s="63"/>
      <c r="D137" s="63"/>
      <c r="E137" s="67" t="s">
        <v>267</v>
      </c>
      <c r="F137" s="68"/>
      <c r="G137" s="69"/>
      <c r="H137" s="69"/>
      <c r="I137" s="86"/>
      <c r="J137" s="87"/>
      <c r="K137" s="87"/>
      <c r="L137" s="89" t="s">
        <v>268</v>
      </c>
    </row>
    <row r="138" spans="1:12" s="49" customFormat="1" ht="39" customHeight="1">
      <c r="A138" s="70" t="s">
        <v>269</v>
      </c>
      <c r="B138" s="57">
        <v>106</v>
      </c>
      <c r="C138" s="63"/>
      <c r="D138" s="63"/>
      <c r="E138" s="67"/>
      <c r="F138" s="68"/>
      <c r="G138" s="69"/>
      <c r="H138" s="69"/>
      <c r="I138" s="86"/>
      <c r="J138" s="87" t="s">
        <v>35</v>
      </c>
      <c r="K138" s="87"/>
      <c r="L138" s="89" t="s">
        <v>270</v>
      </c>
    </row>
    <row r="139" spans="1:12" s="49" customFormat="1" ht="51.75" customHeight="1">
      <c r="A139" s="70" t="s">
        <v>271</v>
      </c>
      <c r="B139" s="57">
        <v>1939</v>
      </c>
      <c r="C139" s="63"/>
      <c r="D139" s="67" t="s">
        <v>272</v>
      </c>
      <c r="E139" s="67" t="s">
        <v>273</v>
      </c>
      <c r="F139" s="68"/>
      <c r="G139" s="69"/>
      <c r="H139" s="69"/>
      <c r="I139" s="86"/>
      <c r="J139" s="87"/>
      <c r="K139" s="87"/>
      <c r="L139" s="89"/>
    </row>
    <row r="140" spans="1:12" s="49" customFormat="1" ht="54" customHeight="1">
      <c r="A140" s="70" t="s">
        <v>274</v>
      </c>
      <c r="B140" s="57">
        <v>550</v>
      </c>
      <c r="C140" s="63"/>
      <c r="D140" s="63"/>
      <c r="E140" s="67"/>
      <c r="F140" s="68" t="s">
        <v>54</v>
      </c>
      <c r="G140" s="69"/>
      <c r="H140" s="69"/>
      <c r="I140" s="86"/>
      <c r="J140" s="87"/>
      <c r="K140" s="87"/>
      <c r="L140" s="89" t="s">
        <v>275</v>
      </c>
    </row>
    <row r="141" spans="1:12" s="49" customFormat="1" ht="48" customHeight="1">
      <c r="A141" s="70" t="s">
        <v>276</v>
      </c>
      <c r="B141" s="57">
        <v>500</v>
      </c>
      <c r="C141" s="63"/>
      <c r="D141" s="63"/>
      <c r="E141" s="67"/>
      <c r="F141" s="68" t="s">
        <v>238</v>
      </c>
      <c r="G141" s="69"/>
      <c r="H141" s="69"/>
      <c r="I141" s="86"/>
      <c r="J141" s="87"/>
      <c r="K141" s="87"/>
      <c r="L141" s="89" t="s">
        <v>277</v>
      </c>
    </row>
    <row r="142" spans="1:12" s="49" customFormat="1" ht="18" customHeight="1">
      <c r="A142" s="70" t="s">
        <v>278</v>
      </c>
      <c r="B142" s="71">
        <v>6</v>
      </c>
      <c r="C142" s="72"/>
      <c r="D142" s="72"/>
      <c r="E142" s="67"/>
      <c r="F142" s="68"/>
      <c r="G142" s="69"/>
      <c r="H142" s="69"/>
      <c r="I142" s="86"/>
      <c r="J142" s="87" t="s">
        <v>35</v>
      </c>
      <c r="K142" s="87"/>
      <c r="L142" s="89"/>
    </row>
    <row r="143" spans="1:12" s="49" customFormat="1" ht="51.75" customHeight="1">
      <c r="A143" s="77" t="s">
        <v>279</v>
      </c>
      <c r="B143" s="57">
        <v>750</v>
      </c>
      <c r="C143" s="63"/>
      <c r="D143" s="74" t="s">
        <v>280</v>
      </c>
      <c r="E143" s="74" t="s">
        <v>281</v>
      </c>
      <c r="F143" s="75"/>
      <c r="G143" s="76"/>
      <c r="H143" s="76"/>
      <c r="I143" s="90"/>
      <c r="J143" s="91"/>
      <c r="K143" s="91"/>
      <c r="L143" s="92"/>
    </row>
    <row r="144" spans="1:12" s="49" customFormat="1" ht="27" customHeight="1">
      <c r="A144" s="70" t="s">
        <v>282</v>
      </c>
      <c r="B144" s="57">
        <v>6</v>
      </c>
      <c r="C144" s="63"/>
      <c r="D144" s="63"/>
      <c r="E144" s="67"/>
      <c r="F144" s="68"/>
      <c r="G144" s="69"/>
      <c r="H144" s="69"/>
      <c r="I144" s="88" t="s">
        <v>33</v>
      </c>
      <c r="J144" s="88"/>
      <c r="K144" s="87"/>
      <c r="L144" s="89"/>
    </row>
    <row r="145" spans="1:12" s="49" customFormat="1" ht="18" customHeight="1">
      <c r="A145" s="70" t="s">
        <v>283</v>
      </c>
      <c r="B145" s="57">
        <v>6</v>
      </c>
      <c r="C145" s="63"/>
      <c r="D145" s="63"/>
      <c r="E145" s="67"/>
      <c r="F145" s="68"/>
      <c r="G145" s="69"/>
      <c r="H145" s="69"/>
      <c r="I145" s="86"/>
      <c r="J145" s="87" t="s">
        <v>35</v>
      </c>
      <c r="K145" s="87"/>
      <c r="L145" s="89"/>
    </row>
    <row r="146" spans="1:12" s="49" customFormat="1" ht="27.75" customHeight="1">
      <c r="A146" s="70" t="s">
        <v>284</v>
      </c>
      <c r="B146" s="57">
        <v>50</v>
      </c>
      <c r="C146" s="63"/>
      <c r="D146" s="63"/>
      <c r="E146" s="67"/>
      <c r="F146" s="68"/>
      <c r="G146" s="69"/>
      <c r="H146" s="69"/>
      <c r="I146" s="86"/>
      <c r="J146" s="87"/>
      <c r="K146" s="87" t="s">
        <v>60</v>
      </c>
      <c r="L146" s="89"/>
    </row>
    <row r="147" spans="1:12" s="46" customFormat="1" ht="18" customHeight="1">
      <c r="A147" s="59" t="s">
        <v>285</v>
      </c>
      <c r="B147" s="60">
        <f>SUM(B148:B167)</f>
        <v>10940.869999999999</v>
      </c>
      <c r="C147" s="61"/>
      <c r="D147" s="61"/>
      <c r="E147" s="61"/>
      <c r="F147" s="61">
        <f aca="true" t="shared" si="18" ref="F147:L147">SUM(F148:F167)</f>
        <v>0</v>
      </c>
      <c r="G147" s="61">
        <f t="shared" si="18"/>
        <v>0</v>
      </c>
      <c r="H147" s="61">
        <f t="shared" si="18"/>
        <v>0</v>
      </c>
      <c r="I147" s="82">
        <f t="shared" si="18"/>
        <v>0</v>
      </c>
      <c r="J147" s="61">
        <f t="shared" si="18"/>
        <v>0</v>
      </c>
      <c r="K147" s="61">
        <f t="shared" si="18"/>
        <v>0</v>
      </c>
      <c r="L147" s="61">
        <f t="shared" si="18"/>
        <v>0</v>
      </c>
    </row>
    <row r="148" spans="1:12" s="49" customFormat="1" ht="60.75" customHeight="1">
      <c r="A148" s="70" t="s">
        <v>261</v>
      </c>
      <c r="B148" s="57">
        <v>2483.87</v>
      </c>
      <c r="C148" s="63" t="s">
        <v>286</v>
      </c>
      <c r="D148" s="63"/>
      <c r="E148" s="67"/>
      <c r="F148" s="68"/>
      <c r="G148" s="69"/>
      <c r="H148" s="69"/>
      <c r="I148" s="88" t="s">
        <v>287</v>
      </c>
      <c r="J148" s="88"/>
      <c r="K148" s="84" t="s">
        <v>52</v>
      </c>
      <c r="L148" s="89" t="s">
        <v>288</v>
      </c>
    </row>
    <row r="149" spans="1:12" s="49" customFormat="1" ht="49.5" customHeight="1">
      <c r="A149" s="70" t="s">
        <v>289</v>
      </c>
      <c r="B149" s="57">
        <v>805</v>
      </c>
      <c r="C149" s="63"/>
      <c r="D149" s="63"/>
      <c r="E149" s="67" t="s">
        <v>290</v>
      </c>
      <c r="F149" s="68" t="s">
        <v>54</v>
      </c>
      <c r="G149" s="69"/>
      <c r="H149" s="69"/>
      <c r="I149" s="86"/>
      <c r="J149" s="87" t="s">
        <v>35</v>
      </c>
      <c r="K149" s="87"/>
      <c r="L149" s="89"/>
    </row>
    <row r="150" spans="1:12" s="49" customFormat="1" ht="27.75" customHeight="1">
      <c r="A150" s="70" t="s">
        <v>291</v>
      </c>
      <c r="B150" s="57">
        <v>80</v>
      </c>
      <c r="C150" s="63"/>
      <c r="D150" s="63"/>
      <c r="E150" s="67"/>
      <c r="F150" s="68"/>
      <c r="G150" s="69"/>
      <c r="H150" s="69"/>
      <c r="I150" s="86"/>
      <c r="J150" s="87" t="s">
        <v>47</v>
      </c>
      <c r="K150" s="87"/>
      <c r="L150" s="89" t="s">
        <v>292</v>
      </c>
    </row>
    <row r="151" spans="1:12" s="49" customFormat="1" ht="48" customHeight="1">
      <c r="A151" s="70" t="s">
        <v>293</v>
      </c>
      <c r="B151" s="71">
        <v>550</v>
      </c>
      <c r="C151" s="72"/>
      <c r="D151" s="72"/>
      <c r="E151" s="67"/>
      <c r="F151" s="68" t="s">
        <v>54</v>
      </c>
      <c r="G151" s="69"/>
      <c r="H151" s="69"/>
      <c r="I151" s="86"/>
      <c r="J151" s="87"/>
      <c r="K151" s="87" t="s">
        <v>60</v>
      </c>
      <c r="L151" s="89"/>
    </row>
    <row r="152" spans="1:12" s="49" customFormat="1" ht="49.5" customHeight="1">
      <c r="A152" s="77" t="s">
        <v>294</v>
      </c>
      <c r="B152" s="57">
        <v>550</v>
      </c>
      <c r="C152" s="63"/>
      <c r="D152" s="63"/>
      <c r="E152" s="74"/>
      <c r="F152" s="75" t="s">
        <v>54</v>
      </c>
      <c r="G152" s="76"/>
      <c r="H152" s="76"/>
      <c r="I152" s="90"/>
      <c r="J152" s="91"/>
      <c r="K152" s="91" t="s">
        <v>60</v>
      </c>
      <c r="L152" s="92"/>
    </row>
    <row r="153" spans="1:12" s="49" customFormat="1" ht="49.5" customHeight="1">
      <c r="A153" s="70" t="s">
        <v>295</v>
      </c>
      <c r="B153" s="57">
        <v>700</v>
      </c>
      <c r="C153" s="63"/>
      <c r="D153" s="63"/>
      <c r="E153" s="67" t="s">
        <v>296</v>
      </c>
      <c r="F153" s="68" t="s">
        <v>54</v>
      </c>
      <c r="G153" s="69"/>
      <c r="H153" s="69"/>
      <c r="I153" s="86"/>
      <c r="J153" s="87"/>
      <c r="K153" s="87"/>
      <c r="L153" s="89"/>
    </row>
    <row r="154" spans="1:12" s="49" customFormat="1" ht="24" customHeight="1">
      <c r="A154" s="70" t="s">
        <v>297</v>
      </c>
      <c r="B154" s="57">
        <v>50</v>
      </c>
      <c r="C154" s="63"/>
      <c r="D154" s="63"/>
      <c r="E154" s="67"/>
      <c r="F154" s="68"/>
      <c r="G154" s="69"/>
      <c r="H154" s="69"/>
      <c r="I154" s="86"/>
      <c r="J154" s="87"/>
      <c r="K154" s="87" t="s">
        <v>60</v>
      </c>
      <c r="L154" s="89"/>
    </row>
    <row r="155" spans="1:12" s="49" customFormat="1" ht="24" customHeight="1">
      <c r="A155" s="70" t="s">
        <v>298</v>
      </c>
      <c r="B155" s="57">
        <v>50</v>
      </c>
      <c r="C155" s="63"/>
      <c r="D155" s="63"/>
      <c r="E155" s="67"/>
      <c r="F155" s="68"/>
      <c r="G155" s="69"/>
      <c r="H155" s="69"/>
      <c r="I155" s="86"/>
      <c r="J155" s="87"/>
      <c r="K155" s="87" t="s">
        <v>60</v>
      </c>
      <c r="L155" s="89"/>
    </row>
    <row r="156" spans="1:12" s="49" customFormat="1" ht="39" customHeight="1">
      <c r="A156" s="70" t="s">
        <v>299</v>
      </c>
      <c r="B156" s="57">
        <v>300</v>
      </c>
      <c r="C156" s="63"/>
      <c r="D156" s="63"/>
      <c r="E156" s="67" t="s">
        <v>290</v>
      </c>
      <c r="F156" s="68"/>
      <c r="G156" s="69"/>
      <c r="H156" s="69"/>
      <c r="I156" s="86"/>
      <c r="J156" s="87"/>
      <c r="K156" s="87"/>
      <c r="L156" s="89"/>
    </row>
    <row r="157" spans="1:12" s="49" customFormat="1" ht="37.5" customHeight="1">
      <c r="A157" s="70" t="s">
        <v>300</v>
      </c>
      <c r="B157" s="57">
        <v>400</v>
      </c>
      <c r="C157" s="63"/>
      <c r="D157" s="63"/>
      <c r="E157" s="67" t="s">
        <v>290</v>
      </c>
      <c r="F157" s="68"/>
      <c r="G157" s="69"/>
      <c r="H157" s="69"/>
      <c r="I157" s="86"/>
      <c r="J157" s="87"/>
      <c r="K157" s="87"/>
      <c r="L157" s="89" t="s">
        <v>301</v>
      </c>
    </row>
    <row r="158" spans="1:12" s="49" customFormat="1" ht="36" customHeight="1">
      <c r="A158" s="70" t="s">
        <v>302</v>
      </c>
      <c r="B158" s="57">
        <v>405</v>
      </c>
      <c r="C158" s="63"/>
      <c r="D158" s="63"/>
      <c r="E158" s="67" t="s">
        <v>303</v>
      </c>
      <c r="F158" s="68"/>
      <c r="G158" s="69"/>
      <c r="H158" s="69"/>
      <c r="I158" s="86"/>
      <c r="J158" s="87" t="s">
        <v>35</v>
      </c>
      <c r="K158" s="87"/>
      <c r="L158" s="89"/>
    </row>
    <row r="159" spans="1:12" s="49" customFormat="1" ht="52.5" customHeight="1">
      <c r="A159" s="70" t="s">
        <v>304</v>
      </c>
      <c r="B159" s="71">
        <v>500</v>
      </c>
      <c r="C159" s="72"/>
      <c r="D159" s="72"/>
      <c r="E159" s="67"/>
      <c r="F159" s="68" t="s">
        <v>54</v>
      </c>
      <c r="G159" s="69"/>
      <c r="H159" s="69"/>
      <c r="I159" s="86"/>
      <c r="J159" s="87"/>
      <c r="K159" s="87"/>
      <c r="L159" s="89"/>
    </row>
    <row r="160" spans="1:12" s="49" customFormat="1" ht="51.75" customHeight="1">
      <c r="A160" s="77" t="s">
        <v>305</v>
      </c>
      <c r="B160" s="57">
        <v>1380</v>
      </c>
      <c r="C160" s="63"/>
      <c r="D160" s="63"/>
      <c r="E160" s="74" t="s">
        <v>306</v>
      </c>
      <c r="F160" s="75"/>
      <c r="G160" s="76"/>
      <c r="H160" s="76"/>
      <c r="I160" s="90"/>
      <c r="J160" s="91"/>
      <c r="K160" s="91"/>
      <c r="L160" s="92" t="s">
        <v>307</v>
      </c>
    </row>
    <row r="161" spans="1:12" s="49" customFormat="1" ht="37.5" customHeight="1">
      <c r="A161" s="70" t="s">
        <v>308</v>
      </c>
      <c r="B161" s="57">
        <v>500</v>
      </c>
      <c r="C161" s="63"/>
      <c r="D161" s="63"/>
      <c r="E161" s="67" t="s">
        <v>273</v>
      </c>
      <c r="F161" s="68"/>
      <c r="G161" s="69"/>
      <c r="H161" s="69"/>
      <c r="I161" s="86"/>
      <c r="J161" s="87"/>
      <c r="K161" s="87"/>
      <c r="L161" s="89"/>
    </row>
    <row r="162" spans="1:12" s="49" customFormat="1" ht="45.75" customHeight="1">
      <c r="A162" s="70" t="s">
        <v>309</v>
      </c>
      <c r="B162" s="57">
        <v>1383</v>
      </c>
      <c r="C162" s="63"/>
      <c r="D162" s="67" t="s">
        <v>310</v>
      </c>
      <c r="E162" s="67" t="s">
        <v>311</v>
      </c>
      <c r="F162" s="68"/>
      <c r="G162" s="69"/>
      <c r="H162" s="69"/>
      <c r="I162" s="86"/>
      <c r="J162" s="87"/>
      <c r="K162" s="87" t="s">
        <v>60</v>
      </c>
      <c r="L162" s="89"/>
    </row>
    <row r="163" spans="1:12" s="49" customFormat="1" ht="51" customHeight="1">
      <c r="A163" s="70" t="s">
        <v>312</v>
      </c>
      <c r="B163" s="57">
        <v>600</v>
      </c>
      <c r="C163" s="63"/>
      <c r="D163" s="63"/>
      <c r="E163" s="67"/>
      <c r="F163" s="68" t="s">
        <v>54</v>
      </c>
      <c r="G163" s="69"/>
      <c r="H163" s="69"/>
      <c r="I163" s="86"/>
      <c r="J163" s="87"/>
      <c r="K163" s="87"/>
      <c r="L163" s="89" t="s">
        <v>313</v>
      </c>
    </row>
    <row r="164" spans="1:12" s="49" customFormat="1" ht="18" customHeight="1">
      <c r="A164" s="70" t="s">
        <v>314</v>
      </c>
      <c r="B164" s="57">
        <v>5</v>
      </c>
      <c r="C164" s="63"/>
      <c r="D164" s="63"/>
      <c r="E164" s="67"/>
      <c r="F164" s="68"/>
      <c r="G164" s="69"/>
      <c r="H164" s="69"/>
      <c r="I164" s="86"/>
      <c r="J164" s="87" t="s">
        <v>35</v>
      </c>
      <c r="K164" s="87"/>
      <c r="L164" s="89"/>
    </row>
    <row r="165" spans="1:12" s="49" customFormat="1" ht="37.5" customHeight="1">
      <c r="A165" s="70" t="s">
        <v>315</v>
      </c>
      <c r="B165" s="57">
        <v>188</v>
      </c>
      <c r="C165" s="63"/>
      <c r="D165" s="67" t="s">
        <v>316</v>
      </c>
      <c r="E165" s="67"/>
      <c r="F165" s="68"/>
      <c r="G165" s="69"/>
      <c r="H165" s="69"/>
      <c r="I165" s="86"/>
      <c r="J165" s="87" t="s">
        <v>35</v>
      </c>
      <c r="K165" s="87"/>
      <c r="L165" s="89"/>
    </row>
    <row r="166" spans="1:12" s="49" customFormat="1" ht="18" customHeight="1">
      <c r="A166" s="70" t="s">
        <v>317</v>
      </c>
      <c r="B166" s="57">
        <v>5</v>
      </c>
      <c r="C166" s="63"/>
      <c r="D166" s="63"/>
      <c r="E166" s="67"/>
      <c r="F166" s="68"/>
      <c r="G166" s="69"/>
      <c r="H166" s="69"/>
      <c r="I166" s="86"/>
      <c r="J166" s="87" t="s">
        <v>35</v>
      </c>
      <c r="K166" s="87"/>
      <c r="L166" s="89"/>
    </row>
    <row r="167" spans="1:12" s="49" customFormat="1" ht="18" customHeight="1">
      <c r="A167" s="70" t="s">
        <v>318</v>
      </c>
      <c r="B167" s="57">
        <v>6</v>
      </c>
      <c r="C167" s="63"/>
      <c r="D167" s="63"/>
      <c r="E167" s="67"/>
      <c r="F167" s="68"/>
      <c r="G167" s="69"/>
      <c r="H167" s="69"/>
      <c r="I167" s="86"/>
      <c r="J167" s="87" t="s">
        <v>35</v>
      </c>
      <c r="K167" s="87"/>
      <c r="L167" s="89"/>
    </row>
    <row r="168" spans="1:12" s="46" customFormat="1" ht="18" customHeight="1">
      <c r="A168" s="59" t="s">
        <v>319</v>
      </c>
      <c r="B168" s="60">
        <f>SUM(B169:B182)</f>
        <v>4155.91</v>
      </c>
      <c r="C168" s="61"/>
      <c r="D168" s="61"/>
      <c r="E168" s="61"/>
      <c r="F168" s="61">
        <f aca="true" t="shared" si="19" ref="F168:L168">SUM(F169:F182)</f>
        <v>0</v>
      </c>
      <c r="G168" s="61">
        <f t="shared" si="19"/>
        <v>0</v>
      </c>
      <c r="H168" s="61">
        <f t="shared" si="19"/>
        <v>0</v>
      </c>
      <c r="I168" s="82">
        <f t="shared" si="19"/>
        <v>0</v>
      </c>
      <c r="J168" s="61">
        <f t="shared" si="19"/>
        <v>0</v>
      </c>
      <c r="K168" s="61">
        <f t="shared" si="19"/>
        <v>0</v>
      </c>
      <c r="L168" s="61">
        <f t="shared" si="19"/>
        <v>0</v>
      </c>
    </row>
    <row r="169" spans="1:12" s="49" customFormat="1" ht="36" customHeight="1">
      <c r="A169" s="70" t="s">
        <v>261</v>
      </c>
      <c r="B169" s="71">
        <v>1334.91</v>
      </c>
      <c r="C169" s="72" t="s">
        <v>320</v>
      </c>
      <c r="D169" s="72"/>
      <c r="E169" s="67"/>
      <c r="F169" s="68"/>
      <c r="G169" s="69"/>
      <c r="H169" s="69"/>
      <c r="I169" s="88" t="s">
        <v>321</v>
      </c>
      <c r="J169" s="112"/>
      <c r="K169" s="87" t="s">
        <v>52</v>
      </c>
      <c r="L169" s="89" t="s">
        <v>322</v>
      </c>
    </row>
    <row r="170" spans="1:12" s="49" customFormat="1" ht="45.75" customHeight="1">
      <c r="A170" s="77" t="s">
        <v>323</v>
      </c>
      <c r="B170" s="57">
        <v>602</v>
      </c>
      <c r="C170" s="96"/>
      <c r="D170" s="63"/>
      <c r="E170" s="74"/>
      <c r="F170" s="75" t="s">
        <v>54</v>
      </c>
      <c r="G170" s="76"/>
      <c r="H170" s="76"/>
      <c r="I170" s="90"/>
      <c r="J170" s="91" t="s">
        <v>31</v>
      </c>
      <c r="K170" s="91" t="s">
        <v>60</v>
      </c>
      <c r="L170" s="92"/>
    </row>
    <row r="171" spans="1:12" s="49" customFormat="1" ht="48" customHeight="1">
      <c r="A171" s="70" t="s">
        <v>324</v>
      </c>
      <c r="B171" s="57">
        <v>470</v>
      </c>
      <c r="C171" s="96"/>
      <c r="D171" s="63"/>
      <c r="E171" s="67"/>
      <c r="F171" s="68" t="s">
        <v>238</v>
      </c>
      <c r="G171" s="69"/>
      <c r="H171" s="69"/>
      <c r="I171" s="86"/>
      <c r="J171" s="87" t="s">
        <v>47</v>
      </c>
      <c r="K171" s="87"/>
      <c r="L171" s="89" t="s">
        <v>325</v>
      </c>
    </row>
    <row r="172" spans="1:12" s="49" customFormat="1" ht="39" customHeight="1">
      <c r="A172" s="70" t="s">
        <v>326</v>
      </c>
      <c r="B172" s="57">
        <v>45</v>
      </c>
      <c r="C172" s="96"/>
      <c r="D172" s="63"/>
      <c r="E172" s="67"/>
      <c r="F172" s="68"/>
      <c r="G172" s="69"/>
      <c r="H172" s="69"/>
      <c r="I172" s="86"/>
      <c r="J172" s="87" t="s">
        <v>59</v>
      </c>
      <c r="K172" s="87"/>
      <c r="L172" s="89"/>
    </row>
    <row r="173" spans="1:12" s="49" customFormat="1" ht="34.5" customHeight="1">
      <c r="A173" s="70" t="s">
        <v>327</v>
      </c>
      <c r="B173" s="57">
        <v>151</v>
      </c>
      <c r="C173" s="96"/>
      <c r="D173" s="63"/>
      <c r="E173" s="67"/>
      <c r="F173" s="68"/>
      <c r="G173" s="69"/>
      <c r="H173" s="69"/>
      <c r="I173" s="86"/>
      <c r="J173" s="87" t="s">
        <v>59</v>
      </c>
      <c r="K173" s="87" t="s">
        <v>60</v>
      </c>
      <c r="L173" s="89" t="s">
        <v>328</v>
      </c>
    </row>
    <row r="174" spans="1:12" s="49" customFormat="1" ht="27.75" customHeight="1">
      <c r="A174" s="70" t="s">
        <v>329</v>
      </c>
      <c r="B174" s="57">
        <v>46</v>
      </c>
      <c r="C174" s="96"/>
      <c r="D174" s="63"/>
      <c r="E174" s="67"/>
      <c r="F174" s="68"/>
      <c r="G174" s="69"/>
      <c r="H174" s="69"/>
      <c r="I174" s="88" t="s">
        <v>33</v>
      </c>
      <c r="J174" s="88" t="s">
        <v>47</v>
      </c>
      <c r="K174" s="87"/>
      <c r="L174" s="89"/>
    </row>
    <row r="175" spans="1:12" s="49" customFormat="1" ht="18" customHeight="1">
      <c r="A175" s="70" t="s">
        <v>330</v>
      </c>
      <c r="B175" s="57">
        <v>5</v>
      </c>
      <c r="C175" s="96"/>
      <c r="D175" s="63"/>
      <c r="E175" s="67"/>
      <c r="F175" s="68"/>
      <c r="G175" s="69"/>
      <c r="H175" s="69"/>
      <c r="I175" s="86"/>
      <c r="J175" s="87" t="s">
        <v>35</v>
      </c>
      <c r="K175" s="87"/>
      <c r="L175" s="89"/>
    </row>
    <row r="176" spans="1:12" s="49" customFormat="1" ht="18" customHeight="1">
      <c r="A176" s="70" t="s">
        <v>331</v>
      </c>
      <c r="B176" s="57">
        <v>35</v>
      </c>
      <c r="C176" s="96"/>
      <c r="D176" s="63"/>
      <c r="E176" s="67"/>
      <c r="F176" s="68"/>
      <c r="G176" s="69"/>
      <c r="H176" s="69"/>
      <c r="I176" s="86"/>
      <c r="J176" s="87" t="s">
        <v>47</v>
      </c>
      <c r="K176" s="87"/>
      <c r="L176" s="89"/>
    </row>
    <row r="177" spans="1:12" s="49" customFormat="1" ht="51" customHeight="1">
      <c r="A177" s="70" t="s">
        <v>332</v>
      </c>
      <c r="B177" s="57">
        <v>172</v>
      </c>
      <c r="C177" s="96"/>
      <c r="D177" s="63"/>
      <c r="E177" s="67"/>
      <c r="F177" s="68"/>
      <c r="G177" s="69" t="s">
        <v>333</v>
      </c>
      <c r="H177" s="69"/>
      <c r="I177" s="86"/>
      <c r="J177" s="87" t="s">
        <v>43</v>
      </c>
      <c r="K177" s="87"/>
      <c r="L177" s="89"/>
    </row>
    <row r="178" spans="1:12" s="49" customFormat="1" ht="48" customHeight="1">
      <c r="A178" s="70" t="s">
        <v>334</v>
      </c>
      <c r="B178" s="71">
        <v>695</v>
      </c>
      <c r="C178" s="99"/>
      <c r="D178" s="72"/>
      <c r="E178" s="67"/>
      <c r="F178" s="68" t="s">
        <v>54</v>
      </c>
      <c r="G178" s="69"/>
      <c r="H178" s="69"/>
      <c r="I178" s="86"/>
      <c r="J178" s="87" t="s">
        <v>59</v>
      </c>
      <c r="K178" s="87" t="s">
        <v>60</v>
      </c>
      <c r="L178" s="89" t="s">
        <v>335</v>
      </c>
    </row>
    <row r="179" spans="1:12" s="49" customFormat="1" ht="25.5" customHeight="1">
      <c r="A179" s="77" t="s">
        <v>336</v>
      </c>
      <c r="B179" s="57">
        <v>100</v>
      </c>
      <c r="C179" s="96"/>
      <c r="D179" s="63"/>
      <c r="E179" s="74"/>
      <c r="F179" s="75"/>
      <c r="G179" s="76"/>
      <c r="H179" s="76"/>
      <c r="I179" s="90"/>
      <c r="J179" s="91"/>
      <c r="K179" s="91"/>
      <c r="L179" s="92" t="s">
        <v>337</v>
      </c>
    </row>
    <row r="180" spans="1:12" s="49" customFormat="1" ht="48.75" customHeight="1">
      <c r="A180" s="70" t="s">
        <v>338</v>
      </c>
      <c r="B180" s="57">
        <v>400</v>
      </c>
      <c r="C180" s="96"/>
      <c r="D180" s="63"/>
      <c r="E180" s="67"/>
      <c r="F180" s="68" t="s">
        <v>238</v>
      </c>
      <c r="G180" s="69"/>
      <c r="H180" s="69"/>
      <c r="I180" s="86"/>
      <c r="J180" s="87"/>
      <c r="K180" s="87"/>
      <c r="L180" s="89"/>
    </row>
    <row r="181" spans="1:12" s="49" customFormat="1" ht="24" customHeight="1">
      <c r="A181" s="70" t="s">
        <v>339</v>
      </c>
      <c r="B181" s="57">
        <v>50</v>
      </c>
      <c r="C181" s="96"/>
      <c r="D181" s="63"/>
      <c r="E181" s="67"/>
      <c r="F181" s="68"/>
      <c r="G181" s="69"/>
      <c r="H181" s="69"/>
      <c r="I181" s="86"/>
      <c r="J181" s="87"/>
      <c r="K181" s="87" t="s">
        <v>60</v>
      </c>
      <c r="L181" s="89"/>
    </row>
    <row r="182" spans="1:12" s="49" customFormat="1" ht="24" customHeight="1">
      <c r="A182" s="100" t="s">
        <v>340</v>
      </c>
      <c r="B182" s="57">
        <v>50</v>
      </c>
      <c r="C182" s="101"/>
      <c r="D182" s="102"/>
      <c r="E182" s="103"/>
      <c r="F182" s="104"/>
      <c r="G182" s="105"/>
      <c r="H182" s="105"/>
      <c r="I182" s="113"/>
      <c r="J182" s="114"/>
      <c r="K182" s="87" t="s">
        <v>60</v>
      </c>
      <c r="L182" s="115"/>
    </row>
    <row r="183" spans="1:12" s="51" customFormat="1" ht="16.5" customHeight="1">
      <c r="A183" s="99" t="s">
        <v>341</v>
      </c>
      <c r="B183" s="60">
        <v>784</v>
      </c>
      <c r="C183" s="99"/>
      <c r="D183" s="106"/>
      <c r="E183" s="99"/>
      <c r="F183" s="99">
        <f aca="true" t="shared" si="20" ref="F183:L183">SUM(F184:F185)</f>
        <v>0</v>
      </c>
      <c r="G183" s="99">
        <f t="shared" si="20"/>
        <v>0</v>
      </c>
      <c r="H183" s="99">
        <f t="shared" si="20"/>
        <v>0</v>
      </c>
      <c r="I183" s="116">
        <f t="shared" si="20"/>
        <v>0</v>
      </c>
      <c r="J183" s="99">
        <f t="shared" si="20"/>
        <v>0</v>
      </c>
      <c r="K183" s="99">
        <f t="shared" si="20"/>
        <v>0</v>
      </c>
      <c r="L183" s="99">
        <f t="shared" si="20"/>
        <v>0</v>
      </c>
    </row>
    <row r="184" spans="1:12" s="52" customFormat="1" ht="81.75" customHeight="1">
      <c r="A184" s="107" t="s">
        <v>342</v>
      </c>
      <c r="B184" s="57">
        <v>779</v>
      </c>
      <c r="C184" s="96"/>
      <c r="D184" s="96"/>
      <c r="E184" s="67" t="s">
        <v>343</v>
      </c>
      <c r="F184" s="96"/>
      <c r="G184" s="96"/>
      <c r="H184" s="96"/>
      <c r="I184" s="86" t="s">
        <v>344</v>
      </c>
      <c r="J184" s="117"/>
      <c r="K184" s="118" t="s">
        <v>345</v>
      </c>
      <c r="L184" s="89" t="s">
        <v>346</v>
      </c>
    </row>
    <row r="185" spans="1:12" s="49" customFormat="1" ht="18" customHeight="1">
      <c r="A185" s="70" t="s">
        <v>347</v>
      </c>
      <c r="B185" s="57">
        <v>5</v>
      </c>
      <c r="C185" s="96"/>
      <c r="D185" s="63"/>
      <c r="E185" s="67"/>
      <c r="F185" s="68"/>
      <c r="G185" s="69"/>
      <c r="H185" s="69"/>
      <c r="I185" s="86"/>
      <c r="J185" s="87" t="s">
        <v>35</v>
      </c>
      <c r="K185" s="87"/>
      <c r="L185" s="89"/>
    </row>
    <row r="186" spans="1:12" s="49" customFormat="1" ht="18" customHeight="1">
      <c r="A186" s="108" t="s">
        <v>348</v>
      </c>
      <c r="B186" s="108"/>
      <c r="C186" s="108"/>
      <c r="D186" s="108"/>
      <c r="E186" s="108"/>
      <c r="F186" s="109"/>
      <c r="G186" s="110"/>
      <c r="H186" s="110"/>
      <c r="I186" s="119"/>
      <c r="J186" s="120"/>
      <c r="K186" s="120"/>
      <c r="L186" s="121"/>
    </row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 hidden="1"/>
    <row r="211" ht="12" customHeight="1"/>
    <row r="212" ht="12" customHeight="1"/>
    <row r="213" ht="12" customHeight="1" hidden="1"/>
    <row r="214" ht="12" customHeight="1" hidden="1"/>
    <row r="215" ht="12" customHeight="1"/>
    <row r="216" ht="12" customHeight="1" hidden="1"/>
    <row r="217" ht="12" customHeight="1" hidden="1"/>
    <row r="218" ht="12" customHeight="1" hidden="1"/>
    <row r="219" ht="12" customHeight="1"/>
    <row r="220" ht="12" customHeight="1" hidden="1"/>
    <row r="221" ht="12" customHeight="1"/>
    <row r="222" ht="12" customHeight="1"/>
  </sheetData>
  <sheetProtection/>
  <mergeCells count="3">
    <mergeCell ref="A2:L2"/>
    <mergeCell ref="A4:B4"/>
    <mergeCell ref="A186:E186"/>
  </mergeCells>
  <printOptions horizontalCentered="1"/>
  <pageMargins left="0.39305555555555555" right="0.39305555555555555" top="0.8659722222222223" bottom="0.5902777777777778" header="0.5118055555555555" footer="0.3541666666666667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SheetLayoutView="100" workbookViewId="0" topLeftCell="A1">
      <pane xSplit="1" ySplit="6" topLeftCell="B65" activePane="bottomRight" state="frozen"/>
      <selection pane="bottomRight" activeCell="K67" sqref="K67"/>
    </sheetView>
  </sheetViews>
  <sheetFormatPr defaultColWidth="8.75390625" defaultRowHeight="14.25"/>
  <cols>
    <col min="1" max="1" width="16.50390625" style="0" customWidth="1"/>
    <col min="6" max="6" width="14.625" style="0" customWidth="1"/>
    <col min="7" max="7" width="10.00390625" style="0" customWidth="1"/>
    <col min="8" max="8" width="9.75390625" style="0" customWidth="1"/>
    <col min="9" max="9" width="8.375" style="0" customWidth="1"/>
    <col min="10" max="10" width="10.25390625" style="0" customWidth="1"/>
    <col min="12" max="12" width="14.125" style="0" customWidth="1"/>
  </cols>
  <sheetData>
    <row r="1" spans="1:12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6"/>
      <c r="B4" s="6"/>
      <c r="C4" s="6"/>
      <c r="D4" s="6"/>
      <c r="E4" s="2"/>
      <c r="F4" s="2"/>
      <c r="G4" s="2"/>
      <c r="H4" s="2"/>
      <c r="I4" s="2"/>
      <c r="J4" s="22"/>
      <c r="K4" s="22" t="s">
        <v>2</v>
      </c>
      <c r="L4" s="22"/>
    </row>
    <row r="5" spans="1:12" ht="34.5" customHeight="1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23" t="s">
        <v>11</v>
      </c>
      <c r="J5" s="23" t="s">
        <v>12</v>
      </c>
      <c r="K5" s="23" t="s">
        <v>13</v>
      </c>
      <c r="L5" s="7" t="s">
        <v>14</v>
      </c>
    </row>
    <row r="6" spans="1:12" ht="18" customHeight="1">
      <c r="A6" s="9" t="s">
        <v>15</v>
      </c>
      <c r="B6" s="10">
        <f>SUM(B7,B15,B19:B21,B24:B26,B29:B33,B36:B38,B42:B47,B52:B56,B59:B62,B64:B66,B69:B74,B77:B83,B88:B95,B98:B102,B106:B111,B115:B118,B121:B126,B129:B134,B150,B172,B193)</f>
        <v>42194.600000000006</v>
      </c>
      <c r="C6" s="10">
        <f aca="true" t="shared" si="0" ref="C6:L6">SUM(C7,C15,C19:C21,C24:C26,C29:C33,C36:C38,C42:C47,C52:C56,C59:C62,C64:C66,C69:C74,C77:C83,C88:C95,C98:C102,C106:C111,C115:C118,C121:C126,C129:C134,C150,C172,C193)</f>
        <v>13689</v>
      </c>
      <c r="D6" s="10">
        <f t="shared" si="0"/>
        <v>2205</v>
      </c>
      <c r="E6" s="10">
        <f t="shared" si="0"/>
        <v>6000</v>
      </c>
      <c r="F6" s="10">
        <f t="shared" si="0"/>
        <v>7500</v>
      </c>
      <c r="G6" s="10">
        <f t="shared" si="0"/>
        <v>1000</v>
      </c>
      <c r="H6" s="10">
        <f t="shared" si="0"/>
        <v>1000</v>
      </c>
      <c r="I6" s="10">
        <f t="shared" si="0"/>
        <v>1500</v>
      </c>
      <c r="J6" s="10">
        <f t="shared" si="0"/>
        <v>4621</v>
      </c>
      <c r="K6" s="10">
        <f t="shared" si="0"/>
        <v>2000</v>
      </c>
      <c r="L6" s="10">
        <f t="shared" si="0"/>
        <v>2679.6</v>
      </c>
    </row>
    <row r="7" spans="1:12" ht="18" customHeight="1">
      <c r="A7" s="11" t="s">
        <v>26</v>
      </c>
      <c r="B7" s="12">
        <f aca="true" t="shared" si="1" ref="B7:B14">SUM(C7:L7)</f>
        <v>818.5400000000001</v>
      </c>
      <c r="C7" s="13">
        <f>SUM(C8:C14)</f>
        <v>601.94</v>
      </c>
      <c r="D7" s="13"/>
      <c r="E7" s="13"/>
      <c r="F7" s="13"/>
      <c r="G7" s="13"/>
      <c r="H7" s="13"/>
      <c r="I7" s="13">
        <f>SUM(I8:I14)</f>
        <v>21</v>
      </c>
      <c r="J7" s="13">
        <f>SUM(J8:J14)</f>
        <v>76</v>
      </c>
      <c r="K7" s="13"/>
      <c r="L7" s="13">
        <f>SUM(L8:L14)</f>
        <v>119.6</v>
      </c>
    </row>
    <row r="8" spans="1:12" ht="18" customHeight="1">
      <c r="A8" s="14" t="s">
        <v>27</v>
      </c>
      <c r="B8" s="10">
        <f t="shared" si="1"/>
        <v>721.5400000000001</v>
      </c>
      <c r="C8" s="10">
        <v>601.94</v>
      </c>
      <c r="D8" s="10"/>
      <c r="E8" s="15"/>
      <c r="F8" s="16"/>
      <c r="G8" s="17"/>
      <c r="H8" s="17"/>
      <c r="I8" s="24"/>
      <c r="J8" s="25"/>
      <c r="K8" s="25"/>
      <c r="L8" s="26">
        <f>99.6+20</f>
        <v>119.6</v>
      </c>
    </row>
    <row r="9" spans="1:12" ht="18" customHeight="1">
      <c r="A9" s="18" t="s">
        <v>349</v>
      </c>
      <c r="B9" s="10">
        <f t="shared" si="1"/>
        <v>60</v>
      </c>
      <c r="C9" s="10"/>
      <c r="D9" s="10"/>
      <c r="E9" s="19"/>
      <c r="F9" s="20"/>
      <c r="G9" s="21"/>
      <c r="H9" s="21"/>
      <c r="I9" s="27"/>
      <c r="J9" s="28">
        <v>60</v>
      </c>
      <c r="K9" s="28"/>
      <c r="L9" s="28"/>
    </row>
    <row r="10" spans="1:12" ht="18" customHeight="1">
      <c r="A10" s="18" t="s">
        <v>32</v>
      </c>
      <c r="B10" s="10">
        <f t="shared" si="1"/>
        <v>6</v>
      </c>
      <c r="C10" s="10"/>
      <c r="D10" s="10"/>
      <c r="E10" s="19"/>
      <c r="F10" s="20"/>
      <c r="G10" s="21"/>
      <c r="H10" s="21"/>
      <c r="I10" s="27">
        <v>6</v>
      </c>
      <c r="J10" s="28"/>
      <c r="K10" s="28"/>
      <c r="L10" s="29"/>
    </row>
    <row r="11" spans="1:12" ht="18" customHeight="1">
      <c r="A11" s="18" t="s">
        <v>34</v>
      </c>
      <c r="B11" s="10">
        <f t="shared" si="1"/>
        <v>6</v>
      </c>
      <c r="C11" s="10"/>
      <c r="D11" s="10"/>
      <c r="E11" s="19"/>
      <c r="F11" s="20"/>
      <c r="G11" s="21"/>
      <c r="H11" s="21"/>
      <c r="I11" s="27"/>
      <c r="J11" s="28">
        <v>6</v>
      </c>
      <c r="K11" s="28"/>
      <c r="L11" s="29"/>
    </row>
    <row r="12" spans="1:12" ht="18" customHeight="1">
      <c r="A12" s="18" t="s">
        <v>36</v>
      </c>
      <c r="B12" s="10">
        <f t="shared" si="1"/>
        <v>5</v>
      </c>
      <c r="C12" s="10"/>
      <c r="D12" s="10"/>
      <c r="E12" s="19"/>
      <c r="F12" s="20"/>
      <c r="G12" s="21"/>
      <c r="H12" s="21"/>
      <c r="I12" s="27"/>
      <c r="J12" s="28">
        <v>5</v>
      </c>
      <c r="K12" s="28"/>
      <c r="L12" s="29"/>
    </row>
    <row r="13" spans="1:12" ht="18" customHeight="1">
      <c r="A13" s="18" t="s">
        <v>37</v>
      </c>
      <c r="B13" s="10">
        <f t="shared" si="1"/>
        <v>5</v>
      </c>
      <c r="C13" s="10"/>
      <c r="D13" s="10"/>
      <c r="E13" s="19"/>
      <c r="F13" s="20"/>
      <c r="G13" s="21"/>
      <c r="H13" s="21"/>
      <c r="I13" s="27"/>
      <c r="J13" s="28">
        <v>5</v>
      </c>
      <c r="K13" s="28"/>
      <c r="L13" s="29"/>
    </row>
    <row r="14" spans="1:12" ht="18" customHeight="1">
      <c r="A14" s="18" t="s">
        <v>38</v>
      </c>
      <c r="B14" s="10">
        <f t="shared" si="1"/>
        <v>15</v>
      </c>
      <c r="C14" s="10"/>
      <c r="D14" s="10"/>
      <c r="E14" s="19"/>
      <c r="F14" s="20"/>
      <c r="G14" s="21"/>
      <c r="H14" s="21"/>
      <c r="I14" s="27">
        <v>15</v>
      </c>
      <c r="J14" s="28"/>
      <c r="K14" s="28"/>
      <c r="L14" s="29"/>
    </row>
    <row r="15" spans="1:12" ht="18" customHeight="1">
      <c r="A15" s="11" t="s">
        <v>40</v>
      </c>
      <c r="B15" s="13">
        <f>SUM(B16:B18)</f>
        <v>142.82999999999998</v>
      </c>
      <c r="C15" s="13">
        <f>SUM(C16:C18)</f>
        <v>4.83</v>
      </c>
      <c r="D15" s="13"/>
      <c r="E15" s="13"/>
      <c r="F15" s="13"/>
      <c r="G15" s="13"/>
      <c r="H15" s="13"/>
      <c r="I15" s="13"/>
      <c r="J15" s="13">
        <f>SUM(J16:J18)</f>
        <v>138</v>
      </c>
      <c r="K15" s="13"/>
      <c r="L15" s="13"/>
    </row>
    <row r="16" spans="1:12" ht="18" customHeight="1">
      <c r="A16" s="18" t="s">
        <v>27</v>
      </c>
      <c r="B16" s="10">
        <f aca="true" t="shared" si="2" ref="B16:B20">SUM(C16:L16)</f>
        <v>4.83</v>
      </c>
      <c r="C16" s="10">
        <v>4.83</v>
      </c>
      <c r="D16" s="10"/>
      <c r="E16" s="19"/>
      <c r="F16" s="20"/>
      <c r="G16" s="21"/>
      <c r="H16" s="21"/>
      <c r="I16" s="27"/>
      <c r="J16" s="28"/>
      <c r="K16" s="28"/>
      <c r="L16" s="29"/>
    </row>
    <row r="17" spans="1:12" ht="18" customHeight="1">
      <c r="A17" s="18" t="s">
        <v>42</v>
      </c>
      <c r="B17" s="10">
        <f t="shared" si="2"/>
        <v>61</v>
      </c>
      <c r="C17" s="10"/>
      <c r="D17" s="10"/>
      <c r="E17" s="19"/>
      <c r="F17" s="20"/>
      <c r="G17" s="21"/>
      <c r="H17" s="21"/>
      <c r="I17" s="27"/>
      <c r="J17" s="28">
        <v>61</v>
      </c>
      <c r="K17" s="28"/>
      <c r="L17" s="29"/>
    </row>
    <row r="18" spans="1:12" ht="18" customHeight="1">
      <c r="A18" s="18" t="s">
        <v>350</v>
      </c>
      <c r="B18" s="10">
        <f t="shared" si="2"/>
        <v>77</v>
      </c>
      <c r="C18" s="10"/>
      <c r="D18" s="10"/>
      <c r="E18" s="19"/>
      <c r="F18" s="20"/>
      <c r="G18" s="21"/>
      <c r="H18" s="21"/>
      <c r="I18" s="27"/>
      <c r="J18" s="28">
        <v>77</v>
      </c>
      <c r="K18" s="28"/>
      <c r="L18" s="29"/>
    </row>
    <row r="19" spans="1:12" ht="18" customHeight="1">
      <c r="A19" s="18" t="s">
        <v>45</v>
      </c>
      <c r="B19" s="10">
        <f t="shared" si="2"/>
        <v>96.13</v>
      </c>
      <c r="C19" s="10">
        <v>51.13</v>
      </c>
      <c r="D19" s="10"/>
      <c r="E19" s="19"/>
      <c r="F19" s="20"/>
      <c r="G19" s="21"/>
      <c r="H19" s="21"/>
      <c r="I19" s="27">
        <v>15</v>
      </c>
      <c r="J19" s="28">
        <v>30</v>
      </c>
      <c r="K19" s="28"/>
      <c r="L19" s="29"/>
    </row>
    <row r="20" spans="1:12" ht="18" customHeight="1">
      <c r="A20" s="18" t="s">
        <v>48</v>
      </c>
      <c r="B20" s="10">
        <f t="shared" si="2"/>
        <v>181.33</v>
      </c>
      <c r="C20" s="10">
        <v>1.33</v>
      </c>
      <c r="D20" s="10"/>
      <c r="E20" s="19"/>
      <c r="F20" s="20"/>
      <c r="G20" s="21"/>
      <c r="H20" s="21"/>
      <c r="I20" s="27"/>
      <c r="J20" s="28">
        <v>180</v>
      </c>
      <c r="K20" s="28"/>
      <c r="L20" s="29"/>
    </row>
    <row r="21" spans="1:12" ht="18" customHeight="1">
      <c r="A21" s="11" t="s">
        <v>50</v>
      </c>
      <c r="B21" s="13">
        <f aca="true" t="shared" si="3" ref="B21:L21">SUM(B22:B23)</f>
        <v>740.77</v>
      </c>
      <c r="C21" s="13">
        <f t="shared" si="3"/>
        <v>105.77</v>
      </c>
      <c r="D21" s="13"/>
      <c r="E21" s="13"/>
      <c r="F21" s="13">
        <f t="shared" si="3"/>
        <v>500</v>
      </c>
      <c r="G21" s="13"/>
      <c r="H21" s="13"/>
      <c r="I21" s="13"/>
      <c r="J21" s="13">
        <f t="shared" si="3"/>
        <v>35</v>
      </c>
      <c r="K21" s="13">
        <f t="shared" si="3"/>
        <v>50</v>
      </c>
      <c r="L21" s="13">
        <f t="shared" si="3"/>
        <v>50</v>
      </c>
    </row>
    <row r="22" spans="1:12" ht="18" customHeight="1">
      <c r="A22" s="18" t="s">
        <v>27</v>
      </c>
      <c r="B22" s="10">
        <f aca="true" t="shared" si="4" ref="B22:B25">SUM(C22:L22)</f>
        <v>155.76999999999998</v>
      </c>
      <c r="C22" s="10">
        <v>105.77</v>
      </c>
      <c r="D22" s="10"/>
      <c r="E22" s="19"/>
      <c r="F22" s="20"/>
      <c r="G22" s="21"/>
      <c r="H22" s="21"/>
      <c r="I22" s="27"/>
      <c r="J22" s="28"/>
      <c r="K22" s="28">
        <v>50</v>
      </c>
      <c r="L22" s="29"/>
    </row>
    <row r="23" spans="1:12" ht="18" customHeight="1">
      <c r="A23" s="18" t="s">
        <v>53</v>
      </c>
      <c r="B23" s="10">
        <f t="shared" si="4"/>
        <v>585</v>
      </c>
      <c r="C23" s="10"/>
      <c r="D23" s="10"/>
      <c r="E23" s="19"/>
      <c r="F23" s="20">
        <v>500</v>
      </c>
      <c r="G23" s="21"/>
      <c r="H23" s="21"/>
      <c r="I23" s="27"/>
      <c r="J23" s="28">
        <v>35</v>
      </c>
      <c r="K23" s="28"/>
      <c r="L23" s="29">
        <v>50</v>
      </c>
    </row>
    <row r="24" spans="1:12" ht="18" customHeight="1">
      <c r="A24" s="18" t="s">
        <v>56</v>
      </c>
      <c r="B24" s="10">
        <f t="shared" si="4"/>
        <v>240.21</v>
      </c>
      <c r="C24" s="10">
        <v>4.21</v>
      </c>
      <c r="D24" s="10"/>
      <c r="E24" s="19"/>
      <c r="F24" s="20"/>
      <c r="G24" s="21"/>
      <c r="H24" s="21"/>
      <c r="I24" s="27">
        <v>45</v>
      </c>
      <c r="J24" s="28">
        <v>41</v>
      </c>
      <c r="K24" s="28">
        <v>50</v>
      </c>
      <c r="L24" s="29">
        <v>100</v>
      </c>
    </row>
    <row r="25" spans="1:12" ht="18" customHeight="1">
      <c r="A25" s="18" t="s">
        <v>62</v>
      </c>
      <c r="B25" s="10">
        <f t="shared" si="4"/>
        <v>90</v>
      </c>
      <c r="C25" s="10"/>
      <c r="D25" s="10"/>
      <c r="E25" s="19"/>
      <c r="F25" s="20"/>
      <c r="G25" s="21"/>
      <c r="H25" s="21"/>
      <c r="I25" s="27"/>
      <c r="J25" s="28">
        <v>40</v>
      </c>
      <c r="K25" s="28">
        <v>50</v>
      </c>
      <c r="L25" s="29"/>
    </row>
    <row r="26" spans="1:12" ht="18" customHeight="1">
      <c r="A26" s="11" t="s">
        <v>63</v>
      </c>
      <c r="B26" s="13">
        <f>SUM(B27:B28)</f>
        <v>165.49</v>
      </c>
      <c r="C26" s="13">
        <f>SUM(C27:C28)</f>
        <v>62.49</v>
      </c>
      <c r="D26" s="13"/>
      <c r="E26" s="13"/>
      <c r="F26" s="13"/>
      <c r="G26" s="13"/>
      <c r="H26" s="13"/>
      <c r="I26" s="13">
        <f>SUM(I27:I28)</f>
        <v>98</v>
      </c>
      <c r="J26" s="13">
        <f>SUM(J27:J28)</f>
        <v>5</v>
      </c>
      <c r="K26" s="13"/>
      <c r="L26" s="13"/>
    </row>
    <row r="27" spans="1:12" ht="18" customHeight="1">
      <c r="A27" s="18" t="s">
        <v>27</v>
      </c>
      <c r="B27" s="10">
        <f aca="true" t="shared" si="5" ref="B27:B32">SUM(C27:L27)</f>
        <v>160.49</v>
      </c>
      <c r="C27" s="10">
        <v>62.49</v>
      </c>
      <c r="D27" s="10"/>
      <c r="E27" s="19"/>
      <c r="F27" s="20"/>
      <c r="G27" s="21"/>
      <c r="H27" s="21"/>
      <c r="I27" s="27">
        <v>98</v>
      </c>
      <c r="J27" s="28"/>
      <c r="K27" s="28"/>
      <c r="L27" s="29"/>
    </row>
    <row r="28" spans="1:12" ht="18" customHeight="1">
      <c r="A28" s="18" t="s">
        <v>66</v>
      </c>
      <c r="B28" s="10">
        <f t="shared" si="5"/>
        <v>5</v>
      </c>
      <c r="C28" s="10"/>
      <c r="D28" s="10"/>
      <c r="E28" s="19"/>
      <c r="F28" s="20"/>
      <c r="G28" s="21"/>
      <c r="H28" s="21"/>
      <c r="I28" s="27"/>
      <c r="J28" s="28">
        <v>5</v>
      </c>
      <c r="K28" s="28"/>
      <c r="L28" s="29"/>
    </row>
    <row r="29" spans="1:12" ht="18" customHeight="1">
      <c r="A29" s="18" t="s">
        <v>67</v>
      </c>
      <c r="B29" s="10">
        <f t="shared" si="5"/>
        <v>53.55</v>
      </c>
      <c r="C29" s="10">
        <v>13.55</v>
      </c>
      <c r="D29" s="10"/>
      <c r="E29" s="19"/>
      <c r="F29" s="20"/>
      <c r="G29" s="21"/>
      <c r="H29" s="21"/>
      <c r="I29" s="27"/>
      <c r="J29" s="28">
        <v>40</v>
      </c>
      <c r="K29" s="28"/>
      <c r="L29" s="29"/>
    </row>
    <row r="30" spans="1:12" ht="18" customHeight="1">
      <c r="A30" s="18" t="s">
        <v>69</v>
      </c>
      <c r="B30" s="10">
        <f t="shared" si="5"/>
        <v>181.92</v>
      </c>
      <c r="C30" s="10">
        <v>177.92</v>
      </c>
      <c r="D30" s="10"/>
      <c r="E30" s="19"/>
      <c r="F30" s="20"/>
      <c r="G30" s="21"/>
      <c r="H30" s="21"/>
      <c r="I30" s="27"/>
      <c r="J30" s="28">
        <v>4</v>
      </c>
      <c r="K30" s="28"/>
      <c r="L30" s="29"/>
    </row>
    <row r="31" spans="1:12" ht="18" customHeight="1">
      <c r="A31" s="18" t="s">
        <v>71</v>
      </c>
      <c r="B31" s="10">
        <f t="shared" si="5"/>
        <v>1050.6100000000001</v>
      </c>
      <c r="C31" s="10">
        <v>950.61</v>
      </c>
      <c r="D31" s="10"/>
      <c r="E31" s="19"/>
      <c r="F31" s="20"/>
      <c r="G31" s="21">
        <v>100</v>
      </c>
      <c r="H31" s="21"/>
      <c r="I31" s="27"/>
      <c r="J31" s="28"/>
      <c r="K31" s="28"/>
      <c r="L31" s="29"/>
    </row>
    <row r="32" spans="1:12" ht="18" customHeight="1">
      <c r="A32" s="18" t="s">
        <v>74</v>
      </c>
      <c r="B32" s="10">
        <f t="shared" si="5"/>
        <v>797.89</v>
      </c>
      <c r="C32" s="10">
        <v>792.89</v>
      </c>
      <c r="D32" s="10"/>
      <c r="E32" s="19"/>
      <c r="F32" s="20"/>
      <c r="G32" s="21"/>
      <c r="H32" s="21"/>
      <c r="I32" s="27"/>
      <c r="J32" s="28">
        <v>5</v>
      </c>
      <c r="K32" s="28"/>
      <c r="L32" s="29"/>
    </row>
    <row r="33" spans="1:12" ht="18" customHeight="1">
      <c r="A33" s="11" t="s">
        <v>76</v>
      </c>
      <c r="B33" s="13">
        <f>SUM(B34:B35)</f>
        <v>7.140000000000001</v>
      </c>
      <c r="C33" s="13">
        <f>SUM(C34:C35)</f>
        <v>2.14</v>
      </c>
      <c r="D33" s="13"/>
      <c r="E33" s="13"/>
      <c r="F33" s="13"/>
      <c r="G33" s="13"/>
      <c r="H33" s="13"/>
      <c r="I33" s="13"/>
      <c r="J33" s="13">
        <f>SUM(J34:J35)</f>
        <v>5</v>
      </c>
      <c r="K33" s="13"/>
      <c r="L33" s="13"/>
    </row>
    <row r="34" spans="1:12" ht="18" customHeight="1">
      <c r="A34" s="18" t="s">
        <v>27</v>
      </c>
      <c r="B34" s="10">
        <f aca="true" t="shared" si="6" ref="B34:B37">SUM(C34:L34)</f>
        <v>2.14</v>
      </c>
      <c r="C34" s="10">
        <v>2.14</v>
      </c>
      <c r="D34" s="10"/>
      <c r="E34" s="19"/>
      <c r="F34" s="20"/>
      <c r="G34" s="21"/>
      <c r="H34" s="21"/>
      <c r="I34" s="27"/>
      <c r="J34" s="28"/>
      <c r="K34" s="28"/>
      <c r="L34" s="29"/>
    </row>
    <row r="35" spans="1:12" ht="18" customHeight="1">
      <c r="A35" s="18" t="s">
        <v>78</v>
      </c>
      <c r="B35" s="10">
        <f t="shared" si="6"/>
        <v>5</v>
      </c>
      <c r="C35" s="10"/>
      <c r="D35" s="10"/>
      <c r="E35" s="19"/>
      <c r="F35" s="20"/>
      <c r="G35" s="21"/>
      <c r="H35" s="21"/>
      <c r="I35" s="27"/>
      <c r="J35" s="28">
        <v>5</v>
      </c>
      <c r="K35" s="28"/>
      <c r="L35" s="29"/>
    </row>
    <row r="36" spans="1:12" ht="18" customHeight="1">
      <c r="A36" s="18" t="s">
        <v>79</v>
      </c>
      <c r="B36" s="10">
        <f t="shared" si="6"/>
        <v>7.95</v>
      </c>
      <c r="C36" s="10">
        <v>7.95</v>
      </c>
      <c r="D36" s="10"/>
      <c r="E36" s="19"/>
      <c r="F36" s="20"/>
      <c r="G36" s="21"/>
      <c r="H36" s="21"/>
      <c r="I36" s="27"/>
      <c r="J36" s="28"/>
      <c r="K36" s="28"/>
      <c r="L36" s="29"/>
    </row>
    <row r="37" spans="1:12" ht="18" customHeight="1">
      <c r="A37" s="18" t="s">
        <v>81</v>
      </c>
      <c r="B37" s="10">
        <f t="shared" si="6"/>
        <v>106.08</v>
      </c>
      <c r="C37" s="10">
        <v>106.08</v>
      </c>
      <c r="D37" s="10"/>
      <c r="E37" s="19"/>
      <c r="F37" s="20"/>
      <c r="G37" s="21"/>
      <c r="H37" s="21"/>
      <c r="I37" s="27"/>
      <c r="J37" s="28"/>
      <c r="K37" s="28"/>
      <c r="L37" s="29"/>
    </row>
    <row r="38" spans="1:12" ht="18" customHeight="1">
      <c r="A38" s="11" t="s">
        <v>83</v>
      </c>
      <c r="B38" s="13">
        <f aca="true" t="shared" si="7" ref="B38:L38">SUM(B39:B41)</f>
        <v>155.1</v>
      </c>
      <c r="C38" s="13">
        <f t="shared" si="7"/>
        <v>19.1</v>
      </c>
      <c r="D38" s="13"/>
      <c r="E38" s="13"/>
      <c r="F38" s="13"/>
      <c r="G38" s="13"/>
      <c r="H38" s="13"/>
      <c r="I38" s="13"/>
      <c r="J38" s="13">
        <f t="shared" si="7"/>
        <v>66</v>
      </c>
      <c r="K38" s="13">
        <f t="shared" si="7"/>
        <v>50</v>
      </c>
      <c r="L38" s="13">
        <f t="shared" si="7"/>
        <v>20</v>
      </c>
    </row>
    <row r="39" spans="1:12" ht="18" customHeight="1">
      <c r="A39" s="18" t="s">
        <v>27</v>
      </c>
      <c r="B39" s="10">
        <f aca="true" t="shared" si="8" ref="B39:B46">SUM(C39:L39)</f>
        <v>89.1</v>
      </c>
      <c r="C39" s="10">
        <v>19.1</v>
      </c>
      <c r="D39" s="10"/>
      <c r="E39" s="19"/>
      <c r="F39" s="20"/>
      <c r="G39" s="21"/>
      <c r="H39" s="21"/>
      <c r="I39" s="27"/>
      <c r="J39" s="28"/>
      <c r="K39" s="28">
        <v>50</v>
      </c>
      <c r="L39" s="29">
        <v>20</v>
      </c>
    </row>
    <row r="40" spans="1:12" ht="18" customHeight="1">
      <c r="A40" s="18" t="s">
        <v>86</v>
      </c>
      <c r="B40" s="10">
        <f t="shared" si="8"/>
        <v>61</v>
      </c>
      <c r="C40" s="10"/>
      <c r="D40" s="10"/>
      <c r="E40" s="19"/>
      <c r="F40" s="20"/>
      <c r="G40" s="21"/>
      <c r="H40" s="21"/>
      <c r="I40" s="27"/>
      <c r="J40" s="28">
        <v>61</v>
      </c>
      <c r="K40" s="28"/>
      <c r="L40" s="29"/>
    </row>
    <row r="41" spans="1:12" ht="18" customHeight="1">
      <c r="A41" s="18" t="s">
        <v>87</v>
      </c>
      <c r="B41" s="10">
        <f t="shared" si="8"/>
        <v>5</v>
      </c>
      <c r="C41" s="10"/>
      <c r="D41" s="10"/>
      <c r="E41" s="19"/>
      <c r="F41" s="20"/>
      <c r="G41" s="21"/>
      <c r="H41" s="21"/>
      <c r="I41" s="27"/>
      <c r="J41" s="28">
        <v>5</v>
      </c>
      <c r="K41" s="28"/>
      <c r="L41" s="29"/>
    </row>
    <row r="42" spans="1:12" ht="18" customHeight="1">
      <c r="A42" s="18" t="s">
        <v>88</v>
      </c>
      <c r="B42" s="10">
        <f t="shared" si="8"/>
        <v>214.66</v>
      </c>
      <c r="C42" s="10">
        <v>34.66</v>
      </c>
      <c r="D42" s="10"/>
      <c r="E42" s="19"/>
      <c r="F42" s="20"/>
      <c r="G42" s="21"/>
      <c r="H42" s="21"/>
      <c r="I42" s="27"/>
      <c r="J42" s="28">
        <v>60</v>
      </c>
      <c r="K42" s="28"/>
      <c r="L42" s="29">
        <v>120</v>
      </c>
    </row>
    <row r="43" spans="1:12" ht="18" customHeight="1">
      <c r="A43" s="18" t="s">
        <v>91</v>
      </c>
      <c r="B43" s="10">
        <f t="shared" si="8"/>
        <v>100.1</v>
      </c>
      <c r="C43" s="10">
        <v>0.1</v>
      </c>
      <c r="D43" s="10"/>
      <c r="E43" s="19"/>
      <c r="F43" s="20"/>
      <c r="G43" s="21">
        <v>100</v>
      </c>
      <c r="H43" s="21"/>
      <c r="I43" s="27"/>
      <c r="J43" s="28"/>
      <c r="K43" s="28"/>
      <c r="L43" s="29"/>
    </row>
    <row r="44" spans="1:12" ht="18" customHeight="1">
      <c r="A44" s="18" t="s">
        <v>94</v>
      </c>
      <c r="B44" s="10">
        <f t="shared" si="8"/>
        <v>6.21</v>
      </c>
      <c r="C44" s="10">
        <v>0.21</v>
      </c>
      <c r="D44" s="10"/>
      <c r="E44" s="19"/>
      <c r="F44" s="20"/>
      <c r="G44" s="21"/>
      <c r="H44" s="21"/>
      <c r="I44" s="27">
        <v>6</v>
      </c>
      <c r="J44" s="28"/>
      <c r="K44" s="28"/>
      <c r="L44" s="29">
        <v>0</v>
      </c>
    </row>
    <row r="45" spans="1:12" ht="18" customHeight="1">
      <c r="A45" s="18" t="s">
        <v>96</v>
      </c>
      <c r="B45" s="10">
        <f t="shared" si="8"/>
        <v>31.46</v>
      </c>
      <c r="C45" s="10">
        <v>26.46</v>
      </c>
      <c r="D45" s="10"/>
      <c r="E45" s="19"/>
      <c r="F45" s="20"/>
      <c r="G45" s="21"/>
      <c r="H45" s="21"/>
      <c r="I45" s="27"/>
      <c r="J45" s="28">
        <v>5</v>
      </c>
      <c r="K45" s="28"/>
      <c r="L45" s="29"/>
    </row>
    <row r="46" spans="1:12" ht="18" customHeight="1">
      <c r="A46" s="18" t="s">
        <v>98</v>
      </c>
      <c r="B46" s="10">
        <f t="shared" si="8"/>
        <v>24.83</v>
      </c>
      <c r="C46" s="10">
        <v>19.83</v>
      </c>
      <c r="D46" s="10"/>
      <c r="E46" s="19"/>
      <c r="F46" s="20"/>
      <c r="G46" s="21"/>
      <c r="H46" s="21"/>
      <c r="I46" s="27"/>
      <c r="J46" s="28">
        <v>5</v>
      </c>
      <c r="K46" s="28"/>
      <c r="L46" s="29"/>
    </row>
    <row r="47" spans="1:12" ht="18" customHeight="1">
      <c r="A47" s="11" t="s">
        <v>100</v>
      </c>
      <c r="B47" s="13">
        <f aca="true" t="shared" si="9" ref="B47:L47">SUM(B48:B51)</f>
        <v>1404.53</v>
      </c>
      <c r="C47" s="13">
        <f t="shared" si="9"/>
        <v>672.53</v>
      </c>
      <c r="D47" s="13"/>
      <c r="E47" s="13"/>
      <c r="F47" s="13"/>
      <c r="G47" s="13">
        <f t="shared" si="9"/>
        <v>100</v>
      </c>
      <c r="H47" s="13">
        <f t="shared" si="9"/>
        <v>160</v>
      </c>
      <c r="I47" s="13">
        <f t="shared" si="9"/>
        <v>161</v>
      </c>
      <c r="J47" s="13">
        <f t="shared" si="9"/>
        <v>71</v>
      </c>
      <c r="K47" s="13">
        <f t="shared" si="9"/>
        <v>50</v>
      </c>
      <c r="L47" s="13">
        <f t="shared" si="9"/>
        <v>190</v>
      </c>
    </row>
    <row r="48" spans="1:12" ht="18" customHeight="1">
      <c r="A48" s="18" t="s">
        <v>27</v>
      </c>
      <c r="B48" s="10">
        <f aca="true" t="shared" si="10" ref="B48:B111">SUM(C48:L48)</f>
        <v>1007.53</v>
      </c>
      <c r="C48" s="10">
        <v>672.53</v>
      </c>
      <c r="D48" s="10"/>
      <c r="E48" s="19"/>
      <c r="F48" s="20"/>
      <c r="G48" s="21">
        <v>100</v>
      </c>
      <c r="H48" s="21"/>
      <c r="I48" s="27">
        <v>155</v>
      </c>
      <c r="J48" s="28"/>
      <c r="K48" s="28">
        <v>50</v>
      </c>
      <c r="L48" s="29">
        <v>30</v>
      </c>
    </row>
    <row r="49" spans="1:12" ht="18" customHeight="1">
      <c r="A49" s="18" t="s">
        <v>104</v>
      </c>
      <c r="B49" s="10">
        <f t="shared" si="10"/>
        <v>90</v>
      </c>
      <c r="C49" s="10"/>
      <c r="D49" s="10"/>
      <c r="E49" s="19"/>
      <c r="F49" s="20"/>
      <c r="G49" s="21"/>
      <c r="H49" s="21"/>
      <c r="I49" s="27"/>
      <c r="J49" s="28">
        <v>30</v>
      </c>
      <c r="K49" s="28"/>
      <c r="L49" s="29">
        <v>60</v>
      </c>
    </row>
    <row r="50" spans="1:12" ht="18" customHeight="1">
      <c r="A50" s="18" t="s">
        <v>106</v>
      </c>
      <c r="B50" s="10">
        <f t="shared" si="10"/>
        <v>266</v>
      </c>
      <c r="C50" s="10"/>
      <c r="D50" s="10"/>
      <c r="E50" s="19"/>
      <c r="F50" s="20"/>
      <c r="G50" s="21"/>
      <c r="H50" s="21">
        <v>160</v>
      </c>
      <c r="I50" s="27"/>
      <c r="J50" s="28">
        <v>6</v>
      </c>
      <c r="K50" s="28"/>
      <c r="L50" s="29">
        <v>100</v>
      </c>
    </row>
    <row r="51" spans="1:12" ht="18" customHeight="1">
      <c r="A51" s="18" t="s">
        <v>109</v>
      </c>
      <c r="B51" s="10">
        <f t="shared" si="10"/>
        <v>41</v>
      </c>
      <c r="C51" s="10"/>
      <c r="D51" s="10"/>
      <c r="E51" s="19"/>
      <c r="F51" s="20"/>
      <c r="G51" s="21"/>
      <c r="H51" s="21"/>
      <c r="I51" s="27">
        <v>6</v>
      </c>
      <c r="J51" s="28">
        <v>35</v>
      </c>
      <c r="K51" s="28"/>
      <c r="L51" s="29"/>
    </row>
    <row r="52" spans="1:12" ht="18" customHeight="1">
      <c r="A52" s="18" t="s">
        <v>110</v>
      </c>
      <c r="B52" s="10">
        <f t="shared" si="10"/>
        <v>384.56</v>
      </c>
      <c r="C52" s="10">
        <v>124.56</v>
      </c>
      <c r="D52" s="10"/>
      <c r="E52" s="19"/>
      <c r="F52" s="20"/>
      <c r="G52" s="21"/>
      <c r="H52" s="21">
        <v>260</v>
      </c>
      <c r="I52" s="27"/>
      <c r="J52" s="28"/>
      <c r="K52" s="28"/>
      <c r="L52" s="29"/>
    </row>
    <row r="53" spans="1:12" ht="18" customHeight="1">
      <c r="A53" s="18" t="s">
        <v>113</v>
      </c>
      <c r="B53" s="10">
        <f t="shared" si="10"/>
        <v>842.34</v>
      </c>
      <c r="C53" s="10">
        <v>543.34</v>
      </c>
      <c r="D53" s="10"/>
      <c r="E53" s="19"/>
      <c r="F53" s="20"/>
      <c r="G53" s="21">
        <v>100</v>
      </c>
      <c r="H53" s="21">
        <v>160</v>
      </c>
      <c r="I53" s="27"/>
      <c r="J53" s="28">
        <v>39</v>
      </c>
      <c r="K53" s="28"/>
      <c r="L53" s="29"/>
    </row>
    <row r="54" spans="1:12" ht="18" customHeight="1">
      <c r="A54" s="18" t="s">
        <v>117</v>
      </c>
      <c r="B54" s="10">
        <f t="shared" si="10"/>
        <v>367.55</v>
      </c>
      <c r="C54" s="10">
        <v>337.55</v>
      </c>
      <c r="D54" s="10"/>
      <c r="E54" s="19"/>
      <c r="F54" s="20"/>
      <c r="G54" s="21"/>
      <c r="H54" s="21"/>
      <c r="I54" s="27"/>
      <c r="J54" s="28">
        <v>30</v>
      </c>
      <c r="K54" s="28"/>
      <c r="L54" s="29">
        <v>0</v>
      </c>
    </row>
    <row r="55" spans="1:12" ht="18" customHeight="1">
      <c r="A55" s="18" t="s">
        <v>120</v>
      </c>
      <c r="B55" s="10">
        <f t="shared" si="10"/>
        <v>122.41</v>
      </c>
      <c r="C55" s="10">
        <v>22.41</v>
      </c>
      <c r="D55" s="10"/>
      <c r="E55" s="19"/>
      <c r="F55" s="20"/>
      <c r="G55" s="21"/>
      <c r="H55" s="21"/>
      <c r="I55" s="27"/>
      <c r="J55" s="28"/>
      <c r="K55" s="28"/>
      <c r="L55" s="29">
        <v>100</v>
      </c>
    </row>
    <row r="56" spans="1:12" ht="18" customHeight="1">
      <c r="A56" s="11" t="s">
        <v>123</v>
      </c>
      <c r="B56" s="12">
        <f t="shared" si="10"/>
        <v>9.89</v>
      </c>
      <c r="C56" s="13">
        <f>SUM(C57:C58)</f>
        <v>5.89</v>
      </c>
      <c r="D56" s="13"/>
      <c r="E56" s="13"/>
      <c r="F56" s="13"/>
      <c r="G56" s="13"/>
      <c r="H56" s="13"/>
      <c r="I56" s="13"/>
      <c r="J56" s="13">
        <f>SUM(J57:J58)</f>
        <v>4</v>
      </c>
      <c r="K56" s="13"/>
      <c r="L56" s="13"/>
    </row>
    <row r="57" spans="1:12" ht="18" customHeight="1">
      <c r="A57" s="18" t="s">
        <v>27</v>
      </c>
      <c r="B57" s="10">
        <f t="shared" si="10"/>
        <v>5.89</v>
      </c>
      <c r="C57" s="10">
        <v>5.89</v>
      </c>
      <c r="D57" s="10"/>
      <c r="E57" s="19"/>
      <c r="F57" s="20"/>
      <c r="G57" s="21"/>
      <c r="H57" s="21"/>
      <c r="I57" s="27"/>
      <c r="J57" s="28"/>
      <c r="K57" s="28"/>
      <c r="L57" s="29"/>
    </row>
    <row r="58" spans="1:12" ht="18" customHeight="1">
      <c r="A58" s="18" t="s">
        <v>125</v>
      </c>
      <c r="B58" s="10">
        <f t="shared" si="10"/>
        <v>4</v>
      </c>
      <c r="C58" s="10"/>
      <c r="D58" s="10"/>
      <c r="E58" s="19"/>
      <c r="F58" s="20"/>
      <c r="G58" s="21"/>
      <c r="H58" s="21"/>
      <c r="I58" s="27"/>
      <c r="J58" s="28">
        <v>4</v>
      </c>
      <c r="K58" s="28"/>
      <c r="L58" s="29"/>
    </row>
    <row r="59" spans="1:12" ht="18" customHeight="1">
      <c r="A59" s="18" t="s">
        <v>126</v>
      </c>
      <c r="B59" s="10">
        <f t="shared" si="10"/>
        <v>93.33</v>
      </c>
      <c r="C59" s="10">
        <v>84.33</v>
      </c>
      <c r="D59" s="10"/>
      <c r="E59" s="19"/>
      <c r="F59" s="20"/>
      <c r="G59" s="21"/>
      <c r="H59" s="21"/>
      <c r="I59" s="27">
        <v>9</v>
      </c>
      <c r="J59" s="28"/>
      <c r="K59" s="28"/>
      <c r="L59" s="29"/>
    </row>
    <row r="60" spans="1:12" ht="18" customHeight="1">
      <c r="A60" s="18" t="s">
        <v>129</v>
      </c>
      <c r="B60" s="10">
        <f t="shared" si="10"/>
        <v>188.13</v>
      </c>
      <c r="C60" s="10">
        <v>188.13</v>
      </c>
      <c r="D60" s="10"/>
      <c r="E60" s="19"/>
      <c r="F60" s="20"/>
      <c r="G60" s="21"/>
      <c r="H60" s="21"/>
      <c r="I60" s="27"/>
      <c r="J60" s="28"/>
      <c r="K60" s="28"/>
      <c r="L60" s="29"/>
    </row>
    <row r="61" spans="1:12" ht="18" customHeight="1">
      <c r="A61" s="18" t="s">
        <v>131</v>
      </c>
      <c r="B61" s="10">
        <f t="shared" si="10"/>
        <v>4</v>
      </c>
      <c r="C61" s="10"/>
      <c r="D61" s="10"/>
      <c r="E61" s="19"/>
      <c r="F61" s="20"/>
      <c r="G61" s="21"/>
      <c r="H61" s="21"/>
      <c r="I61" s="27"/>
      <c r="J61" s="28">
        <v>4</v>
      </c>
      <c r="K61" s="28"/>
      <c r="L61" s="29"/>
    </row>
    <row r="62" spans="1:12" ht="18" customHeight="1">
      <c r="A62" s="11" t="s">
        <v>132</v>
      </c>
      <c r="B62" s="12">
        <f t="shared" si="10"/>
        <v>15.66</v>
      </c>
      <c r="C62" s="13">
        <f>SUM(C63)</f>
        <v>15.66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8" customHeight="1">
      <c r="A63" s="18" t="s">
        <v>27</v>
      </c>
      <c r="B63" s="10">
        <f t="shared" si="10"/>
        <v>15.66</v>
      </c>
      <c r="C63" s="10">
        <v>15.66</v>
      </c>
      <c r="D63" s="10"/>
      <c r="E63" s="19"/>
      <c r="F63" s="20"/>
      <c r="G63" s="21"/>
      <c r="H63" s="21"/>
      <c r="I63" s="27"/>
      <c r="J63" s="28"/>
      <c r="K63" s="28"/>
      <c r="L63" s="29"/>
    </row>
    <row r="64" spans="1:12" ht="18" customHeight="1">
      <c r="A64" s="18" t="s">
        <v>134</v>
      </c>
      <c r="B64" s="10">
        <f t="shared" si="10"/>
        <v>56.95</v>
      </c>
      <c r="C64" s="10">
        <v>16.95</v>
      </c>
      <c r="D64" s="10"/>
      <c r="E64" s="19"/>
      <c r="F64" s="20"/>
      <c r="G64" s="21"/>
      <c r="H64" s="21"/>
      <c r="I64" s="27"/>
      <c r="J64" s="28">
        <v>40</v>
      </c>
      <c r="K64" s="28"/>
      <c r="L64" s="29"/>
    </row>
    <row r="65" spans="1:12" ht="18" customHeight="1">
      <c r="A65" s="18" t="s">
        <v>136</v>
      </c>
      <c r="B65" s="10">
        <f t="shared" si="10"/>
        <v>0.01</v>
      </c>
      <c r="C65" s="30">
        <v>0.01</v>
      </c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8" customHeight="1">
      <c r="A66" s="11" t="s">
        <v>138</v>
      </c>
      <c r="B66" s="12">
        <f t="shared" si="10"/>
        <v>221.62</v>
      </c>
      <c r="C66" s="13">
        <f>SUM(C67:C68)</f>
        <v>17.62</v>
      </c>
      <c r="D66" s="13"/>
      <c r="E66" s="13"/>
      <c r="F66" s="13"/>
      <c r="G66" s="13"/>
      <c r="H66" s="13"/>
      <c r="I66" s="13">
        <f>SUM(I67:I68)</f>
        <v>114</v>
      </c>
      <c r="J66" s="13">
        <f>SUM(J67:J68)</f>
        <v>65</v>
      </c>
      <c r="K66" s="13">
        <f>SUM(K67:K68)</f>
        <v>25</v>
      </c>
      <c r="L66" s="13"/>
    </row>
    <row r="67" spans="1:12" ht="18" customHeight="1">
      <c r="A67" s="18" t="s">
        <v>27</v>
      </c>
      <c r="B67" s="10">
        <f t="shared" si="10"/>
        <v>156.62</v>
      </c>
      <c r="C67" s="10">
        <v>17.62</v>
      </c>
      <c r="D67" s="10"/>
      <c r="E67" s="19"/>
      <c r="F67" s="20"/>
      <c r="G67" s="21"/>
      <c r="H67" s="21"/>
      <c r="I67" s="27">
        <v>114</v>
      </c>
      <c r="J67" s="28"/>
      <c r="K67" s="28">
        <v>25</v>
      </c>
      <c r="L67" s="29"/>
    </row>
    <row r="68" spans="1:12" ht="18" customHeight="1">
      <c r="A68" s="18" t="s">
        <v>141</v>
      </c>
      <c r="B68" s="10">
        <f t="shared" si="10"/>
        <v>65</v>
      </c>
      <c r="C68" s="10"/>
      <c r="D68" s="10"/>
      <c r="E68" s="19"/>
      <c r="F68" s="20"/>
      <c r="G68" s="21"/>
      <c r="H68" s="21"/>
      <c r="I68" s="27"/>
      <c r="J68" s="28">
        <v>65</v>
      </c>
      <c r="K68" s="28"/>
      <c r="L68" s="29"/>
    </row>
    <row r="69" spans="1:12" ht="18" customHeight="1">
      <c r="A69" s="18" t="s">
        <v>142</v>
      </c>
      <c r="B69" s="10">
        <f t="shared" si="10"/>
        <v>5</v>
      </c>
      <c r="C69" s="10"/>
      <c r="D69" s="10"/>
      <c r="E69" s="19"/>
      <c r="F69" s="20"/>
      <c r="G69" s="21"/>
      <c r="H69" s="21"/>
      <c r="I69" s="27"/>
      <c r="J69" s="28">
        <v>5</v>
      </c>
      <c r="K69" s="28"/>
      <c r="L69" s="29"/>
    </row>
    <row r="70" spans="1:12" ht="18" customHeight="1">
      <c r="A70" s="18" t="s">
        <v>143</v>
      </c>
      <c r="B70" s="10">
        <f t="shared" si="10"/>
        <v>5</v>
      </c>
      <c r="C70" s="10"/>
      <c r="D70" s="10"/>
      <c r="E70" s="19"/>
      <c r="F70" s="20"/>
      <c r="G70" s="21"/>
      <c r="H70" s="21"/>
      <c r="I70" s="27"/>
      <c r="J70" s="28">
        <v>5</v>
      </c>
      <c r="K70" s="28"/>
      <c r="L70" s="29"/>
    </row>
    <row r="71" spans="1:12" ht="18" customHeight="1">
      <c r="A71" s="18" t="s">
        <v>144</v>
      </c>
      <c r="B71" s="10">
        <f t="shared" si="10"/>
        <v>88.25</v>
      </c>
      <c r="C71" s="10">
        <v>78.25</v>
      </c>
      <c r="D71" s="10"/>
      <c r="E71" s="19"/>
      <c r="F71" s="20"/>
      <c r="G71" s="21"/>
      <c r="H71" s="21"/>
      <c r="I71" s="27">
        <v>6</v>
      </c>
      <c r="J71" s="28">
        <v>4</v>
      </c>
      <c r="K71" s="28"/>
      <c r="L71" s="29"/>
    </row>
    <row r="72" spans="1:12" ht="18" customHeight="1">
      <c r="A72" s="31" t="s">
        <v>146</v>
      </c>
      <c r="B72" s="10">
        <f t="shared" si="10"/>
        <v>38</v>
      </c>
      <c r="C72" s="10">
        <v>38</v>
      </c>
      <c r="D72" s="10"/>
      <c r="E72" s="12"/>
      <c r="F72" s="12"/>
      <c r="G72" s="12"/>
      <c r="H72" s="12"/>
      <c r="I72" s="12"/>
      <c r="J72" s="12"/>
      <c r="K72" s="12"/>
      <c r="L72" s="12"/>
    </row>
    <row r="73" spans="1:12" ht="18" customHeight="1">
      <c r="A73" s="18" t="s">
        <v>148</v>
      </c>
      <c r="B73" s="10">
        <f t="shared" si="10"/>
        <v>66.89</v>
      </c>
      <c r="C73" s="10">
        <v>16.89</v>
      </c>
      <c r="D73" s="10"/>
      <c r="E73" s="19"/>
      <c r="F73" s="20"/>
      <c r="G73" s="21"/>
      <c r="H73" s="21"/>
      <c r="I73" s="27"/>
      <c r="J73" s="28"/>
      <c r="K73" s="28">
        <v>50</v>
      </c>
      <c r="L73" s="29"/>
    </row>
    <row r="74" spans="1:12" ht="18" customHeight="1">
      <c r="A74" s="11" t="s">
        <v>150</v>
      </c>
      <c r="B74" s="12">
        <f t="shared" si="10"/>
        <v>150.12</v>
      </c>
      <c r="C74" s="13">
        <f>SUM(C75:C76)</f>
        <v>16.12</v>
      </c>
      <c r="D74" s="13"/>
      <c r="E74" s="13"/>
      <c r="F74" s="13"/>
      <c r="G74" s="13"/>
      <c r="H74" s="13"/>
      <c r="I74" s="13">
        <f>SUM(I75:I76)</f>
        <v>84</v>
      </c>
      <c r="J74" s="13">
        <f>SUM(J75:J76)</f>
        <v>50</v>
      </c>
      <c r="K74" s="13"/>
      <c r="L74" s="13"/>
    </row>
    <row r="75" spans="1:12" ht="18" customHeight="1">
      <c r="A75" s="18" t="s">
        <v>27</v>
      </c>
      <c r="B75" s="10">
        <f t="shared" si="10"/>
        <v>100.12</v>
      </c>
      <c r="C75" s="10">
        <v>16.12</v>
      </c>
      <c r="D75" s="10"/>
      <c r="E75" s="19"/>
      <c r="F75" s="20"/>
      <c r="G75" s="21"/>
      <c r="H75" s="21"/>
      <c r="I75" s="27">
        <v>84</v>
      </c>
      <c r="J75" s="28"/>
      <c r="K75" s="28"/>
      <c r="L75" s="29"/>
    </row>
    <row r="76" spans="1:12" ht="18" customHeight="1">
      <c r="A76" s="18" t="s">
        <v>351</v>
      </c>
      <c r="B76" s="10">
        <f t="shared" si="10"/>
        <v>50</v>
      </c>
      <c r="C76" s="10"/>
      <c r="D76" s="10"/>
      <c r="E76" s="19"/>
      <c r="F76" s="20"/>
      <c r="G76" s="21"/>
      <c r="H76" s="21"/>
      <c r="I76" s="27"/>
      <c r="J76" s="28">
        <v>50</v>
      </c>
      <c r="K76" s="28"/>
      <c r="L76" s="29"/>
    </row>
    <row r="77" spans="1:12" ht="18" customHeight="1">
      <c r="A77" s="18" t="s">
        <v>154</v>
      </c>
      <c r="B77" s="10">
        <f t="shared" si="10"/>
        <v>238.92</v>
      </c>
      <c r="C77" s="10">
        <v>181.92</v>
      </c>
      <c r="D77" s="10"/>
      <c r="E77" s="19"/>
      <c r="F77" s="20"/>
      <c r="G77" s="21"/>
      <c r="H77" s="21"/>
      <c r="I77" s="27"/>
      <c r="J77" s="28">
        <v>57</v>
      </c>
      <c r="K77" s="28"/>
      <c r="L77" s="29"/>
    </row>
    <row r="78" spans="1:12" ht="18" customHeight="1">
      <c r="A78" s="18" t="s">
        <v>156</v>
      </c>
      <c r="B78" s="10">
        <f t="shared" si="10"/>
        <v>15.31</v>
      </c>
      <c r="C78" s="10">
        <v>10.31</v>
      </c>
      <c r="D78" s="10"/>
      <c r="E78" s="19"/>
      <c r="F78" s="20"/>
      <c r="G78" s="21"/>
      <c r="H78" s="21"/>
      <c r="I78" s="27"/>
      <c r="J78" s="28">
        <v>5</v>
      </c>
      <c r="K78" s="28"/>
      <c r="L78" s="29"/>
    </row>
    <row r="79" spans="1:12" ht="18" customHeight="1">
      <c r="A79" s="18" t="s">
        <v>158</v>
      </c>
      <c r="B79" s="10">
        <f t="shared" si="10"/>
        <v>195.61</v>
      </c>
      <c r="C79" s="10">
        <v>195.61</v>
      </c>
      <c r="D79" s="10"/>
      <c r="E79" s="19"/>
      <c r="F79" s="20"/>
      <c r="G79" s="21"/>
      <c r="H79" s="21"/>
      <c r="I79" s="27"/>
      <c r="J79" s="28"/>
      <c r="K79" s="28"/>
      <c r="L79" s="29"/>
    </row>
    <row r="80" spans="1:12" ht="18" customHeight="1">
      <c r="A80" s="18" t="s">
        <v>160</v>
      </c>
      <c r="B80" s="10">
        <f t="shared" si="10"/>
        <v>81.28</v>
      </c>
      <c r="C80" s="10">
        <v>81.28</v>
      </c>
      <c r="D80" s="10"/>
      <c r="E80" s="19"/>
      <c r="F80" s="20"/>
      <c r="G80" s="21"/>
      <c r="H80" s="21"/>
      <c r="I80" s="27"/>
      <c r="J80" s="28"/>
      <c r="K80" s="28"/>
      <c r="L80" s="29"/>
    </row>
    <row r="81" spans="1:12" ht="18" customHeight="1">
      <c r="A81" s="18" t="s">
        <v>162</v>
      </c>
      <c r="B81" s="10">
        <f t="shared" si="10"/>
        <v>181.88</v>
      </c>
      <c r="C81" s="10">
        <v>181.88</v>
      </c>
      <c r="D81" s="10"/>
      <c r="E81" s="19"/>
      <c r="F81" s="20"/>
      <c r="G81" s="21"/>
      <c r="H81" s="21"/>
      <c r="I81" s="27"/>
      <c r="J81" s="28"/>
      <c r="K81" s="28"/>
      <c r="L81" s="29"/>
    </row>
    <row r="82" spans="1:12" ht="18" customHeight="1">
      <c r="A82" s="18" t="s">
        <v>164</v>
      </c>
      <c r="B82" s="10">
        <f t="shared" si="10"/>
        <v>71.67</v>
      </c>
      <c r="C82" s="10">
        <v>71.67</v>
      </c>
      <c r="D82" s="10"/>
      <c r="E82" s="19"/>
      <c r="F82" s="20"/>
      <c r="G82" s="21"/>
      <c r="H82" s="21"/>
      <c r="I82" s="27"/>
      <c r="J82" s="28"/>
      <c r="K82" s="28"/>
      <c r="L82" s="29"/>
    </row>
    <row r="83" spans="1:12" ht="18" customHeight="1">
      <c r="A83" s="11" t="s">
        <v>166</v>
      </c>
      <c r="B83" s="12">
        <f t="shared" si="10"/>
        <v>1140.67</v>
      </c>
      <c r="C83" s="13">
        <f ca="1">SUM(C84:C84:C87)</f>
        <v>443.67</v>
      </c>
      <c r="D83" s="13"/>
      <c r="E83" s="13"/>
      <c r="F83" s="13"/>
      <c r="G83" s="13"/>
      <c r="H83" s="13"/>
      <c r="I83" s="13">
        <f ca="1">SUM(I84:I84:I87)</f>
        <v>160</v>
      </c>
      <c r="J83" s="13">
        <f ca="1">SUM(J84:J84:J87)</f>
        <v>477</v>
      </c>
      <c r="K83" s="13"/>
      <c r="L83" s="13">
        <f ca="1">SUM(L84:L84:L87)</f>
        <v>60</v>
      </c>
    </row>
    <row r="84" spans="1:12" ht="18" customHeight="1">
      <c r="A84" s="18" t="s">
        <v>27</v>
      </c>
      <c r="B84" s="10">
        <f t="shared" si="10"/>
        <v>613.6700000000001</v>
      </c>
      <c r="C84" s="10">
        <v>443.67</v>
      </c>
      <c r="D84" s="10"/>
      <c r="E84" s="19"/>
      <c r="F84" s="20"/>
      <c r="G84" s="21"/>
      <c r="H84" s="21"/>
      <c r="I84" s="27">
        <v>160</v>
      </c>
      <c r="J84" s="28"/>
      <c r="K84" s="28"/>
      <c r="L84" s="29">
        <v>10</v>
      </c>
    </row>
    <row r="85" spans="1:12" ht="18" customHeight="1">
      <c r="A85" s="18" t="s">
        <v>169</v>
      </c>
      <c r="B85" s="10">
        <f t="shared" si="10"/>
        <v>266</v>
      </c>
      <c r="C85" s="10"/>
      <c r="D85" s="10"/>
      <c r="E85" s="19"/>
      <c r="F85" s="20"/>
      <c r="G85" s="21"/>
      <c r="H85" s="21"/>
      <c r="I85" s="27"/>
      <c r="J85" s="28">
        <v>216</v>
      </c>
      <c r="K85" s="28"/>
      <c r="L85" s="29">
        <v>50</v>
      </c>
    </row>
    <row r="86" spans="1:12" ht="18" customHeight="1">
      <c r="A86" s="18" t="s">
        <v>171</v>
      </c>
      <c r="B86" s="10">
        <f t="shared" si="10"/>
        <v>120</v>
      </c>
      <c r="C86" s="10"/>
      <c r="D86" s="10"/>
      <c r="E86" s="19"/>
      <c r="F86" s="20"/>
      <c r="G86" s="21"/>
      <c r="H86" s="21"/>
      <c r="I86" s="27"/>
      <c r="J86" s="28">
        <v>120</v>
      </c>
      <c r="K86" s="28"/>
      <c r="L86" s="29"/>
    </row>
    <row r="87" spans="1:12" ht="18" customHeight="1">
      <c r="A87" s="18" t="s">
        <v>172</v>
      </c>
      <c r="B87" s="10">
        <f t="shared" si="10"/>
        <v>141</v>
      </c>
      <c r="C87" s="10"/>
      <c r="D87" s="10"/>
      <c r="E87" s="19"/>
      <c r="F87" s="20"/>
      <c r="G87" s="21"/>
      <c r="H87" s="21"/>
      <c r="I87" s="27"/>
      <c r="J87" s="28">
        <v>141</v>
      </c>
      <c r="K87" s="28"/>
      <c r="L87" s="29"/>
    </row>
    <row r="88" spans="1:12" ht="18" customHeight="1">
      <c r="A88" s="18" t="s">
        <v>173</v>
      </c>
      <c r="B88" s="10">
        <f t="shared" si="10"/>
        <v>137.78</v>
      </c>
      <c r="C88" s="10">
        <v>87.78</v>
      </c>
      <c r="D88" s="10"/>
      <c r="E88" s="19"/>
      <c r="F88" s="20"/>
      <c r="G88" s="21"/>
      <c r="H88" s="21"/>
      <c r="I88" s="27"/>
      <c r="J88" s="28">
        <v>50</v>
      </c>
      <c r="K88" s="28"/>
      <c r="L88" s="29"/>
    </row>
    <row r="89" spans="1:12" ht="18" customHeight="1">
      <c r="A89" s="18" t="s">
        <v>175</v>
      </c>
      <c r="B89" s="10">
        <f t="shared" si="10"/>
        <v>96.92</v>
      </c>
      <c r="C89" s="10">
        <v>22.92</v>
      </c>
      <c r="D89" s="10"/>
      <c r="E89" s="19"/>
      <c r="F89" s="20"/>
      <c r="G89" s="21"/>
      <c r="H89" s="21"/>
      <c r="I89" s="27"/>
      <c r="J89" s="28">
        <v>74</v>
      </c>
      <c r="K89" s="28"/>
      <c r="L89" s="29"/>
    </row>
    <row r="90" spans="1:12" ht="18" customHeight="1">
      <c r="A90" s="18" t="s">
        <v>177</v>
      </c>
      <c r="B90" s="10">
        <f t="shared" si="10"/>
        <v>207.42000000000002</v>
      </c>
      <c r="C90" s="10">
        <v>109.42</v>
      </c>
      <c r="D90" s="10"/>
      <c r="E90" s="19"/>
      <c r="F90" s="20"/>
      <c r="G90" s="21"/>
      <c r="H90" s="21"/>
      <c r="I90" s="27"/>
      <c r="J90" s="28">
        <v>98</v>
      </c>
      <c r="K90" s="28"/>
      <c r="L90" s="29"/>
    </row>
    <row r="91" spans="1:12" ht="18" customHeight="1">
      <c r="A91" s="18" t="s">
        <v>179</v>
      </c>
      <c r="B91" s="10">
        <f t="shared" si="10"/>
        <v>374.67</v>
      </c>
      <c r="C91" s="10">
        <v>312.67</v>
      </c>
      <c r="D91" s="10"/>
      <c r="E91" s="19"/>
      <c r="F91" s="20"/>
      <c r="G91" s="21"/>
      <c r="H91" s="21"/>
      <c r="I91" s="27"/>
      <c r="J91" s="28">
        <v>62</v>
      </c>
      <c r="K91" s="28"/>
      <c r="L91" s="29"/>
    </row>
    <row r="92" spans="1:12" ht="18" customHeight="1">
      <c r="A92" s="18" t="s">
        <v>181</v>
      </c>
      <c r="B92" s="10">
        <f t="shared" si="10"/>
        <v>271.43</v>
      </c>
      <c r="C92" s="10">
        <v>96.43</v>
      </c>
      <c r="D92" s="10"/>
      <c r="E92" s="19"/>
      <c r="F92" s="20"/>
      <c r="G92" s="21">
        <v>100</v>
      </c>
      <c r="H92" s="21"/>
      <c r="I92" s="27"/>
      <c r="J92" s="28">
        <v>75</v>
      </c>
      <c r="K92" s="28"/>
      <c r="L92" s="29"/>
    </row>
    <row r="93" spans="1:12" ht="18" customHeight="1">
      <c r="A93" s="18" t="s">
        <v>184</v>
      </c>
      <c r="B93" s="10">
        <f t="shared" si="10"/>
        <v>354.39</v>
      </c>
      <c r="C93" s="10">
        <v>349.39</v>
      </c>
      <c r="D93" s="10"/>
      <c r="E93" s="19"/>
      <c r="F93" s="20"/>
      <c r="G93" s="21"/>
      <c r="H93" s="21"/>
      <c r="I93" s="27"/>
      <c r="J93" s="28">
        <v>5</v>
      </c>
      <c r="K93" s="28"/>
      <c r="L93" s="29"/>
    </row>
    <row r="94" spans="1:12" ht="18" customHeight="1">
      <c r="A94" s="18" t="s">
        <v>186</v>
      </c>
      <c r="B94" s="10">
        <f t="shared" si="10"/>
        <v>239.3</v>
      </c>
      <c r="C94" s="10">
        <v>182.3</v>
      </c>
      <c r="D94" s="10"/>
      <c r="E94" s="19"/>
      <c r="F94" s="20"/>
      <c r="G94" s="21"/>
      <c r="H94" s="21"/>
      <c r="I94" s="27"/>
      <c r="J94" s="28">
        <v>57</v>
      </c>
      <c r="K94" s="28"/>
      <c r="L94" s="29"/>
    </row>
    <row r="95" spans="1:12" ht="18" customHeight="1">
      <c r="A95" s="11" t="s">
        <v>188</v>
      </c>
      <c r="B95" s="12">
        <f t="shared" si="10"/>
        <v>35.11</v>
      </c>
      <c r="C95" s="13">
        <f>SUM(C96:C97)</f>
        <v>5.11</v>
      </c>
      <c r="D95" s="13"/>
      <c r="E95" s="13"/>
      <c r="F95" s="13"/>
      <c r="G95" s="13"/>
      <c r="H95" s="13"/>
      <c r="I95" s="13"/>
      <c r="J95" s="13">
        <f>SUM(J96:J97)</f>
        <v>30</v>
      </c>
      <c r="K95" s="13"/>
      <c r="L95" s="13"/>
    </row>
    <row r="96" spans="1:12" ht="18" customHeight="1">
      <c r="A96" s="18" t="s">
        <v>27</v>
      </c>
      <c r="B96" s="10">
        <f t="shared" si="10"/>
        <v>5.11</v>
      </c>
      <c r="C96" s="10">
        <v>5.11</v>
      </c>
      <c r="D96" s="10"/>
      <c r="E96" s="19"/>
      <c r="F96" s="20"/>
      <c r="G96" s="21"/>
      <c r="H96" s="21"/>
      <c r="I96" s="27"/>
      <c r="J96" s="28"/>
      <c r="K96" s="28"/>
      <c r="L96" s="29"/>
    </row>
    <row r="97" spans="1:12" ht="18" customHeight="1">
      <c r="A97" s="18" t="s">
        <v>190</v>
      </c>
      <c r="B97" s="10">
        <f t="shared" si="10"/>
        <v>30</v>
      </c>
      <c r="C97" s="10"/>
      <c r="D97" s="10"/>
      <c r="E97" s="19"/>
      <c r="F97" s="20"/>
      <c r="G97" s="21"/>
      <c r="H97" s="21"/>
      <c r="I97" s="27"/>
      <c r="J97" s="28">
        <v>30</v>
      </c>
      <c r="K97" s="28"/>
      <c r="L97" s="29"/>
    </row>
    <row r="98" spans="1:12" ht="18" customHeight="1">
      <c r="A98" s="18" t="s">
        <v>191</v>
      </c>
      <c r="B98" s="10">
        <f t="shared" si="10"/>
        <v>52.04</v>
      </c>
      <c r="C98" s="10">
        <v>10.04</v>
      </c>
      <c r="D98" s="10"/>
      <c r="E98" s="19"/>
      <c r="F98" s="20"/>
      <c r="G98" s="21"/>
      <c r="H98" s="21"/>
      <c r="I98" s="27">
        <v>6</v>
      </c>
      <c r="J98" s="28">
        <v>36</v>
      </c>
      <c r="K98" s="28"/>
      <c r="L98" s="29"/>
    </row>
    <row r="99" spans="1:12" ht="18" customHeight="1">
      <c r="A99" s="18" t="s">
        <v>193</v>
      </c>
      <c r="B99" s="10">
        <f t="shared" si="10"/>
        <v>47.44</v>
      </c>
      <c r="C99" s="10">
        <v>47.44</v>
      </c>
      <c r="D99" s="10"/>
      <c r="E99" s="19"/>
      <c r="F99" s="20"/>
      <c r="G99" s="21"/>
      <c r="H99" s="21"/>
      <c r="I99" s="27"/>
      <c r="J99" s="28"/>
      <c r="K99" s="28"/>
      <c r="L99" s="29"/>
    </row>
    <row r="100" spans="1:12" ht="18" customHeight="1">
      <c r="A100" s="18" t="s">
        <v>195</v>
      </c>
      <c r="B100" s="10">
        <f t="shared" si="10"/>
        <v>7.37</v>
      </c>
      <c r="C100" s="10">
        <v>7.37</v>
      </c>
      <c r="D100" s="10"/>
      <c r="E100" s="19"/>
      <c r="F100" s="20"/>
      <c r="G100" s="21"/>
      <c r="H100" s="21"/>
      <c r="I100" s="27"/>
      <c r="J100" s="28"/>
      <c r="K100" s="28"/>
      <c r="L100" s="29"/>
    </row>
    <row r="101" spans="1:12" ht="18" customHeight="1">
      <c r="A101" s="18" t="s">
        <v>197</v>
      </c>
      <c r="B101" s="10">
        <f t="shared" si="10"/>
        <v>20.57</v>
      </c>
      <c r="C101" s="10">
        <v>20.57</v>
      </c>
      <c r="D101" s="10"/>
      <c r="E101" s="19"/>
      <c r="F101" s="20"/>
      <c r="G101" s="21"/>
      <c r="H101" s="21"/>
      <c r="I101" s="27"/>
      <c r="J101" s="28"/>
      <c r="K101" s="28"/>
      <c r="L101" s="29"/>
    </row>
    <row r="102" spans="1:12" ht="18" customHeight="1">
      <c r="A102" s="11" t="s">
        <v>199</v>
      </c>
      <c r="B102" s="12">
        <f t="shared" si="10"/>
        <v>1189.38</v>
      </c>
      <c r="C102" s="13">
        <f aca="true" t="shared" si="11" ref="C102:L102">SUM(C103:C105)</f>
        <v>126.38</v>
      </c>
      <c r="D102" s="13"/>
      <c r="E102" s="13"/>
      <c r="F102" s="13"/>
      <c r="G102" s="13">
        <f t="shared" si="11"/>
        <v>100</v>
      </c>
      <c r="H102" s="13"/>
      <c r="I102" s="13">
        <f t="shared" si="11"/>
        <v>60</v>
      </c>
      <c r="J102" s="13">
        <f t="shared" si="11"/>
        <v>893</v>
      </c>
      <c r="K102" s="13"/>
      <c r="L102" s="13">
        <f t="shared" si="11"/>
        <v>10</v>
      </c>
    </row>
    <row r="103" spans="1:12" ht="18" customHeight="1">
      <c r="A103" s="18" t="s">
        <v>27</v>
      </c>
      <c r="B103" s="10">
        <f t="shared" si="10"/>
        <v>196.38</v>
      </c>
      <c r="C103" s="10">
        <v>126.38</v>
      </c>
      <c r="D103" s="10"/>
      <c r="E103" s="19"/>
      <c r="F103" s="20"/>
      <c r="G103" s="21"/>
      <c r="H103" s="21"/>
      <c r="I103" s="27">
        <v>60</v>
      </c>
      <c r="J103" s="28"/>
      <c r="K103" s="28"/>
      <c r="L103" s="29">
        <v>10</v>
      </c>
    </row>
    <row r="104" spans="1:12" ht="18" customHeight="1">
      <c r="A104" s="18" t="s">
        <v>202</v>
      </c>
      <c r="B104" s="10">
        <f t="shared" si="10"/>
        <v>529</v>
      </c>
      <c r="C104" s="10"/>
      <c r="D104" s="10"/>
      <c r="E104" s="19"/>
      <c r="F104" s="20"/>
      <c r="G104" s="21"/>
      <c r="H104" s="21"/>
      <c r="I104" s="27"/>
      <c r="J104" s="28">
        <v>529</v>
      </c>
      <c r="K104" s="28"/>
      <c r="L104" s="29"/>
    </row>
    <row r="105" spans="1:12" ht="18" customHeight="1">
      <c r="A105" s="18" t="s">
        <v>203</v>
      </c>
      <c r="B105" s="10">
        <f t="shared" si="10"/>
        <v>464</v>
      </c>
      <c r="C105" s="10"/>
      <c r="D105" s="10"/>
      <c r="E105" s="19"/>
      <c r="F105" s="20"/>
      <c r="G105" s="21">
        <v>100</v>
      </c>
      <c r="H105" s="21"/>
      <c r="I105" s="27"/>
      <c r="J105" s="28">
        <v>364</v>
      </c>
      <c r="K105" s="28"/>
      <c r="L105" s="29"/>
    </row>
    <row r="106" spans="1:12" ht="18" customHeight="1">
      <c r="A106" s="18" t="s">
        <v>205</v>
      </c>
      <c r="B106" s="10">
        <f t="shared" si="10"/>
        <v>1865.27</v>
      </c>
      <c r="C106" s="10">
        <v>1633.27</v>
      </c>
      <c r="D106" s="10"/>
      <c r="E106" s="19"/>
      <c r="F106" s="20"/>
      <c r="G106" s="21"/>
      <c r="H106" s="21"/>
      <c r="I106" s="27">
        <v>15</v>
      </c>
      <c r="J106" s="28">
        <v>167</v>
      </c>
      <c r="K106" s="28"/>
      <c r="L106" s="29">
        <v>50</v>
      </c>
    </row>
    <row r="107" spans="1:12" ht="18" customHeight="1">
      <c r="A107" s="18" t="s">
        <v>208</v>
      </c>
      <c r="B107" s="10">
        <f t="shared" si="10"/>
        <v>346</v>
      </c>
      <c r="C107" s="10"/>
      <c r="D107" s="10"/>
      <c r="E107" s="19"/>
      <c r="F107" s="20"/>
      <c r="G107" s="21"/>
      <c r="H107" s="21">
        <v>140</v>
      </c>
      <c r="I107" s="27"/>
      <c r="J107" s="28">
        <v>206</v>
      </c>
      <c r="K107" s="28"/>
      <c r="L107" s="29"/>
    </row>
    <row r="108" spans="1:12" ht="18" customHeight="1">
      <c r="A108" s="18" t="s">
        <v>210</v>
      </c>
      <c r="B108" s="10">
        <f t="shared" si="10"/>
        <v>34.7</v>
      </c>
      <c r="C108" s="10">
        <v>4.7</v>
      </c>
      <c r="D108" s="10"/>
      <c r="E108" s="19"/>
      <c r="F108" s="20"/>
      <c r="G108" s="21"/>
      <c r="H108" s="21"/>
      <c r="I108" s="27"/>
      <c r="J108" s="28">
        <v>30</v>
      </c>
      <c r="K108" s="28"/>
      <c r="L108" s="29"/>
    </row>
    <row r="109" spans="1:12" ht="18" customHeight="1">
      <c r="A109" s="18" t="s">
        <v>212</v>
      </c>
      <c r="B109" s="10">
        <f t="shared" si="10"/>
        <v>94</v>
      </c>
      <c r="C109" s="10"/>
      <c r="D109" s="10"/>
      <c r="E109" s="19"/>
      <c r="F109" s="20"/>
      <c r="G109" s="21"/>
      <c r="H109" s="21"/>
      <c r="I109" s="27"/>
      <c r="J109" s="28">
        <v>94</v>
      </c>
      <c r="K109" s="28"/>
      <c r="L109" s="29"/>
    </row>
    <row r="110" spans="1:12" ht="18" customHeight="1">
      <c r="A110" s="18" t="s">
        <v>213</v>
      </c>
      <c r="B110" s="10">
        <f t="shared" si="10"/>
        <v>163.15</v>
      </c>
      <c r="C110" s="10">
        <v>106.15</v>
      </c>
      <c r="D110" s="10"/>
      <c r="E110" s="19"/>
      <c r="F110" s="20"/>
      <c r="G110" s="21"/>
      <c r="H110" s="21"/>
      <c r="I110" s="27"/>
      <c r="J110" s="28">
        <v>57</v>
      </c>
      <c r="K110" s="28"/>
      <c r="L110" s="29"/>
    </row>
    <row r="111" spans="1:12" ht="18" customHeight="1">
      <c r="A111" s="11" t="s">
        <v>215</v>
      </c>
      <c r="B111" s="12">
        <f t="shared" si="10"/>
        <v>579.05</v>
      </c>
      <c r="C111" s="13">
        <f aca="true" t="shared" si="12" ref="C111:L111">SUM(C112:C114)</f>
        <v>8.05</v>
      </c>
      <c r="D111" s="13"/>
      <c r="E111" s="13"/>
      <c r="F111" s="13"/>
      <c r="G111" s="13">
        <f t="shared" si="12"/>
        <v>100</v>
      </c>
      <c r="H111" s="13"/>
      <c r="I111" s="13">
        <f t="shared" si="12"/>
        <v>90</v>
      </c>
      <c r="J111" s="13">
        <f t="shared" si="12"/>
        <v>331</v>
      </c>
      <c r="K111" s="13">
        <f t="shared" si="12"/>
        <v>50</v>
      </c>
      <c r="L111" s="13"/>
    </row>
    <row r="112" spans="1:12" ht="18" customHeight="1">
      <c r="A112" s="18" t="s">
        <v>27</v>
      </c>
      <c r="B112" s="10">
        <f aca="true" t="shared" si="13" ref="B112:B135">SUM(C112:L112)</f>
        <v>148.05</v>
      </c>
      <c r="C112" s="10">
        <v>8.05</v>
      </c>
      <c r="D112" s="10"/>
      <c r="E112" s="19"/>
      <c r="F112" s="20"/>
      <c r="G112" s="21"/>
      <c r="H112" s="21"/>
      <c r="I112" s="27">
        <v>90</v>
      </c>
      <c r="J112" s="28"/>
      <c r="K112" s="28">
        <v>50</v>
      </c>
      <c r="L112" s="29"/>
    </row>
    <row r="113" spans="1:12" ht="18" customHeight="1">
      <c r="A113" s="18" t="s">
        <v>218</v>
      </c>
      <c r="B113" s="10">
        <f t="shared" si="13"/>
        <v>368</v>
      </c>
      <c r="C113" s="10"/>
      <c r="D113" s="10"/>
      <c r="E113" s="19"/>
      <c r="F113" s="20"/>
      <c r="G113" s="21">
        <v>100</v>
      </c>
      <c r="H113" s="21"/>
      <c r="I113" s="27"/>
      <c r="J113" s="28">
        <v>268</v>
      </c>
      <c r="K113" s="28"/>
      <c r="L113" s="29"/>
    </row>
    <row r="114" spans="1:12" ht="18" customHeight="1">
      <c r="A114" s="18" t="s">
        <v>220</v>
      </c>
      <c r="B114" s="10">
        <f t="shared" si="13"/>
        <v>63</v>
      </c>
      <c r="C114" s="10"/>
      <c r="D114" s="10"/>
      <c r="E114" s="19"/>
      <c r="F114" s="20"/>
      <c r="G114" s="21"/>
      <c r="H114" s="21"/>
      <c r="I114" s="27"/>
      <c r="J114" s="28">
        <v>63</v>
      </c>
      <c r="K114" s="28"/>
      <c r="L114" s="29"/>
    </row>
    <row r="115" spans="1:12" ht="18" customHeight="1">
      <c r="A115" s="18" t="s">
        <v>221</v>
      </c>
      <c r="B115" s="10">
        <f t="shared" si="13"/>
        <v>314.46000000000004</v>
      </c>
      <c r="C115" s="10">
        <v>45.46</v>
      </c>
      <c r="D115" s="10"/>
      <c r="E115" s="19"/>
      <c r="F115" s="20"/>
      <c r="G115" s="21">
        <v>100</v>
      </c>
      <c r="H115" s="21">
        <v>100</v>
      </c>
      <c r="I115" s="27"/>
      <c r="J115" s="28">
        <v>69</v>
      </c>
      <c r="K115" s="28"/>
      <c r="L115" s="29"/>
    </row>
    <row r="116" spans="1:12" ht="18" customHeight="1">
      <c r="A116" s="18" t="s">
        <v>225</v>
      </c>
      <c r="B116" s="10">
        <f t="shared" si="13"/>
        <v>82.36</v>
      </c>
      <c r="C116" s="10">
        <v>14.36</v>
      </c>
      <c r="D116" s="10"/>
      <c r="E116" s="19"/>
      <c r="F116" s="20"/>
      <c r="G116" s="21">
        <v>0</v>
      </c>
      <c r="H116" s="21"/>
      <c r="I116" s="27">
        <v>15</v>
      </c>
      <c r="J116" s="28">
        <v>53</v>
      </c>
      <c r="K116" s="28"/>
      <c r="L116" s="29">
        <v>0</v>
      </c>
    </row>
    <row r="117" spans="1:12" ht="18" customHeight="1">
      <c r="A117" s="18" t="s">
        <v>227</v>
      </c>
      <c r="B117" s="10">
        <f t="shared" si="13"/>
        <v>467.86</v>
      </c>
      <c r="C117" s="10">
        <v>147.86</v>
      </c>
      <c r="D117" s="10"/>
      <c r="E117" s="19"/>
      <c r="F117" s="20"/>
      <c r="G117" s="21"/>
      <c r="H117" s="21">
        <v>180</v>
      </c>
      <c r="I117" s="27"/>
      <c r="J117" s="28">
        <v>40</v>
      </c>
      <c r="K117" s="28"/>
      <c r="L117" s="29">
        <v>100</v>
      </c>
    </row>
    <row r="118" spans="1:12" ht="18" customHeight="1">
      <c r="A118" s="11" t="s">
        <v>231</v>
      </c>
      <c r="B118" s="12">
        <f t="shared" si="13"/>
        <v>71</v>
      </c>
      <c r="C118" s="13"/>
      <c r="D118" s="13"/>
      <c r="E118" s="13"/>
      <c r="F118" s="13"/>
      <c r="G118" s="13"/>
      <c r="H118" s="13"/>
      <c r="I118" s="13">
        <f>SUM(I119:I120)</f>
        <v>6</v>
      </c>
      <c r="J118" s="13"/>
      <c r="K118" s="13">
        <f>SUM(K119:K120)</f>
        <v>35</v>
      </c>
      <c r="L118" s="13">
        <f>SUM(L119:L120)</f>
        <v>30</v>
      </c>
    </row>
    <row r="119" spans="1:12" ht="18" customHeight="1">
      <c r="A119" s="18" t="s">
        <v>27</v>
      </c>
      <c r="B119" s="10">
        <f t="shared" si="13"/>
        <v>65</v>
      </c>
      <c r="C119" s="10"/>
      <c r="D119" s="10"/>
      <c r="E119" s="19"/>
      <c r="F119" s="20"/>
      <c r="G119" s="21"/>
      <c r="H119" s="21"/>
      <c r="I119" s="27"/>
      <c r="J119" s="28"/>
      <c r="K119" s="28">
        <v>35</v>
      </c>
      <c r="L119" s="29">
        <v>30</v>
      </c>
    </row>
    <row r="120" spans="1:12" ht="18" customHeight="1">
      <c r="A120" s="18" t="s">
        <v>233</v>
      </c>
      <c r="B120" s="10">
        <f t="shared" si="13"/>
        <v>6</v>
      </c>
      <c r="C120" s="10"/>
      <c r="D120" s="10"/>
      <c r="E120" s="19"/>
      <c r="F120" s="20"/>
      <c r="G120" s="21"/>
      <c r="H120" s="21"/>
      <c r="I120" s="27">
        <v>6</v>
      </c>
      <c r="J120" s="28"/>
      <c r="K120" s="28"/>
      <c r="L120" s="29"/>
    </row>
    <row r="121" spans="1:12" ht="18" customHeight="1">
      <c r="A121" s="18" t="s">
        <v>234</v>
      </c>
      <c r="B121" s="10">
        <f t="shared" si="13"/>
        <v>100</v>
      </c>
      <c r="C121" s="10"/>
      <c r="D121" s="10"/>
      <c r="E121" s="19"/>
      <c r="F121" s="20"/>
      <c r="G121" s="21"/>
      <c r="H121" s="21"/>
      <c r="I121" s="27"/>
      <c r="J121" s="28"/>
      <c r="K121" s="28"/>
      <c r="L121" s="29">
        <v>100</v>
      </c>
    </row>
    <row r="122" spans="1:12" ht="18" customHeight="1">
      <c r="A122" s="18" t="s">
        <v>236</v>
      </c>
      <c r="B122" s="10">
        <f t="shared" si="13"/>
        <v>706.02</v>
      </c>
      <c r="C122" s="10">
        <v>120.02</v>
      </c>
      <c r="D122" s="10"/>
      <c r="E122" s="19"/>
      <c r="F122" s="20">
        <v>400</v>
      </c>
      <c r="G122" s="21">
        <v>100</v>
      </c>
      <c r="H122" s="21"/>
      <c r="I122" s="27"/>
      <c r="J122" s="28">
        <v>36</v>
      </c>
      <c r="K122" s="28">
        <v>50</v>
      </c>
      <c r="L122" s="29"/>
    </row>
    <row r="123" spans="1:12" ht="18" customHeight="1">
      <c r="A123" s="18" t="s">
        <v>240</v>
      </c>
      <c r="B123" s="10">
        <f t="shared" si="13"/>
        <v>400</v>
      </c>
      <c r="C123" s="10"/>
      <c r="D123" s="10"/>
      <c r="E123" s="19"/>
      <c r="F123" s="20">
        <v>400</v>
      </c>
      <c r="G123" s="21"/>
      <c r="H123" s="21"/>
      <c r="I123" s="27"/>
      <c r="J123" s="28"/>
      <c r="K123" s="28"/>
      <c r="L123" s="29"/>
    </row>
    <row r="124" spans="1:12" ht="18" customHeight="1">
      <c r="A124" s="18" t="s">
        <v>241</v>
      </c>
      <c r="B124" s="10">
        <f t="shared" si="13"/>
        <v>100</v>
      </c>
      <c r="C124" s="10"/>
      <c r="D124" s="10"/>
      <c r="E124" s="19"/>
      <c r="F124" s="20"/>
      <c r="G124" s="21"/>
      <c r="H124" s="21"/>
      <c r="I124" s="27"/>
      <c r="J124" s="28"/>
      <c r="K124" s="28"/>
      <c r="L124" s="29">
        <v>100</v>
      </c>
    </row>
    <row r="125" spans="1:12" ht="18" customHeight="1">
      <c r="A125" s="18" t="s">
        <v>243</v>
      </c>
      <c r="B125" s="10">
        <f t="shared" si="13"/>
        <v>17.7</v>
      </c>
      <c r="C125" s="10">
        <v>12.7</v>
      </c>
      <c r="D125" s="10"/>
      <c r="E125" s="19"/>
      <c r="F125" s="20"/>
      <c r="G125" s="21"/>
      <c r="H125" s="21"/>
      <c r="I125" s="27"/>
      <c r="J125" s="28">
        <v>5</v>
      </c>
      <c r="K125" s="28"/>
      <c r="L125" s="29">
        <v>0</v>
      </c>
    </row>
    <row r="126" spans="1:12" ht="18" customHeight="1">
      <c r="A126" s="11" t="s">
        <v>246</v>
      </c>
      <c r="B126" s="12">
        <f t="shared" si="13"/>
        <v>85</v>
      </c>
      <c r="C126" s="13"/>
      <c r="D126" s="13"/>
      <c r="E126" s="13"/>
      <c r="F126" s="13"/>
      <c r="G126" s="13"/>
      <c r="H126" s="13"/>
      <c r="I126" s="13"/>
      <c r="J126" s="13">
        <f>SUM(J127:J128)</f>
        <v>5</v>
      </c>
      <c r="K126" s="13"/>
      <c r="L126" s="13">
        <f>SUM(L127:L128)</f>
        <v>80</v>
      </c>
    </row>
    <row r="127" spans="1:12" ht="18" customHeight="1">
      <c r="A127" s="18" t="s">
        <v>247</v>
      </c>
      <c r="B127" s="10">
        <f t="shared" si="13"/>
        <v>80</v>
      </c>
      <c r="C127" s="10"/>
      <c r="D127" s="10"/>
      <c r="E127" s="19"/>
      <c r="F127" s="20"/>
      <c r="G127" s="21"/>
      <c r="H127" s="21"/>
      <c r="I127" s="27"/>
      <c r="J127" s="28"/>
      <c r="K127" s="28"/>
      <c r="L127" s="29">
        <v>80</v>
      </c>
    </row>
    <row r="128" spans="1:12" ht="18" customHeight="1">
      <c r="A128" s="18" t="s">
        <v>249</v>
      </c>
      <c r="B128" s="10">
        <f t="shared" si="13"/>
        <v>5</v>
      </c>
      <c r="C128" s="10"/>
      <c r="D128" s="10"/>
      <c r="E128" s="19"/>
      <c r="F128" s="20"/>
      <c r="G128" s="21"/>
      <c r="H128" s="21"/>
      <c r="I128" s="27"/>
      <c r="J128" s="28">
        <v>5</v>
      </c>
      <c r="K128" s="28"/>
      <c r="L128" s="29"/>
    </row>
    <row r="129" spans="1:12" ht="18" customHeight="1">
      <c r="A129" s="18" t="s">
        <v>250</v>
      </c>
      <c r="B129" s="10">
        <f t="shared" si="13"/>
        <v>6</v>
      </c>
      <c r="C129" s="10"/>
      <c r="D129" s="10"/>
      <c r="E129" s="19"/>
      <c r="F129" s="20"/>
      <c r="G129" s="21"/>
      <c r="H129" s="21"/>
      <c r="I129" s="27"/>
      <c r="J129" s="28">
        <v>6</v>
      </c>
      <c r="K129" s="28"/>
      <c r="L129" s="29"/>
    </row>
    <row r="130" spans="1:12" ht="18" customHeight="1">
      <c r="A130" s="18" t="s">
        <v>251</v>
      </c>
      <c r="B130" s="10">
        <f t="shared" si="13"/>
        <v>0.39</v>
      </c>
      <c r="C130" s="10">
        <v>0.39</v>
      </c>
      <c r="D130" s="10"/>
      <c r="E130" s="19"/>
      <c r="F130" s="20"/>
      <c r="G130" s="21"/>
      <c r="H130" s="21"/>
      <c r="I130" s="27"/>
      <c r="J130" s="28"/>
      <c r="K130" s="28"/>
      <c r="L130" s="29"/>
    </row>
    <row r="131" spans="1:12" ht="18" customHeight="1">
      <c r="A131" s="18" t="s">
        <v>253</v>
      </c>
      <c r="B131" s="10">
        <f t="shared" si="13"/>
        <v>110.43</v>
      </c>
      <c r="C131" s="10">
        <v>10.43</v>
      </c>
      <c r="D131" s="10"/>
      <c r="E131" s="19"/>
      <c r="F131" s="20"/>
      <c r="G131" s="21"/>
      <c r="H131" s="21"/>
      <c r="I131" s="27">
        <v>100</v>
      </c>
      <c r="J131" s="28"/>
      <c r="K131" s="28"/>
      <c r="L131" s="29"/>
    </row>
    <row r="132" spans="1:12" ht="18" customHeight="1">
      <c r="A132" s="18" t="s">
        <v>256</v>
      </c>
      <c r="B132" s="10">
        <f t="shared" si="13"/>
        <v>356.07</v>
      </c>
      <c r="C132" s="10">
        <v>279.07</v>
      </c>
      <c r="D132" s="10"/>
      <c r="E132" s="19"/>
      <c r="F132" s="20"/>
      <c r="G132" s="21"/>
      <c r="H132" s="21"/>
      <c r="I132" s="27"/>
      <c r="J132" s="28">
        <v>77</v>
      </c>
      <c r="K132" s="28"/>
      <c r="L132" s="29"/>
    </row>
    <row r="133" spans="1:12" ht="18" customHeight="1">
      <c r="A133" s="18" t="s">
        <v>258</v>
      </c>
      <c r="B133" s="10">
        <f t="shared" si="13"/>
        <v>42.6</v>
      </c>
      <c r="C133" s="10">
        <v>42.6</v>
      </c>
      <c r="D133" s="10"/>
      <c r="E133" s="19"/>
      <c r="F133" s="20"/>
      <c r="G133" s="21"/>
      <c r="H133" s="21"/>
      <c r="I133" s="27"/>
      <c r="J133" s="28"/>
      <c r="K133" s="28"/>
      <c r="L133" s="29"/>
    </row>
    <row r="134" spans="1:13" ht="18" customHeight="1">
      <c r="A134" s="11" t="s">
        <v>260</v>
      </c>
      <c r="B134" s="12">
        <f t="shared" si="13"/>
        <v>6135.5599999999995</v>
      </c>
      <c r="C134" s="13">
        <f aca="true" t="shared" si="14" ref="C134:L134">SUM(C135:C149)</f>
        <v>612.56</v>
      </c>
      <c r="D134" s="13">
        <f t="shared" si="14"/>
        <v>1489</v>
      </c>
      <c r="E134" s="13">
        <f t="shared" si="14"/>
        <v>1900</v>
      </c>
      <c r="F134" s="13">
        <f t="shared" si="14"/>
        <v>1400</v>
      </c>
      <c r="G134" s="13"/>
      <c r="H134" s="13"/>
      <c r="I134" s="13">
        <f t="shared" si="14"/>
        <v>96</v>
      </c>
      <c r="J134" s="13">
        <f t="shared" si="14"/>
        <v>23</v>
      </c>
      <c r="K134" s="13">
        <f t="shared" si="14"/>
        <v>175</v>
      </c>
      <c r="L134" s="13">
        <f t="shared" si="14"/>
        <v>440</v>
      </c>
      <c r="M134" s="38">
        <f>SUM(M135:M147)</f>
        <v>612.56</v>
      </c>
    </row>
    <row r="135" spans="1:13" ht="18" customHeight="1">
      <c r="A135" s="18" t="s">
        <v>261</v>
      </c>
      <c r="B135" s="10">
        <f t="shared" si="13"/>
        <v>831.56</v>
      </c>
      <c r="C135" s="10">
        <v>612.56</v>
      </c>
      <c r="D135" s="10"/>
      <c r="E135" s="19"/>
      <c r="F135" s="20"/>
      <c r="G135" s="21"/>
      <c r="H135" s="21"/>
      <c r="I135" s="27">
        <v>84</v>
      </c>
      <c r="J135" s="28"/>
      <c r="K135" s="28">
        <v>125</v>
      </c>
      <c r="L135" s="29">
        <v>10</v>
      </c>
      <c r="M135" s="38">
        <v>150.01</v>
      </c>
    </row>
    <row r="136" spans="1:13" ht="18" customHeight="1">
      <c r="A136" s="18" t="s">
        <v>352</v>
      </c>
      <c r="B136" s="10"/>
      <c r="C136" s="10"/>
      <c r="D136" s="10"/>
      <c r="E136" s="19"/>
      <c r="F136" s="20"/>
      <c r="G136" s="21"/>
      <c r="H136" s="21"/>
      <c r="I136" s="27"/>
      <c r="J136" s="28"/>
      <c r="K136" s="28"/>
      <c r="L136" s="29"/>
      <c r="M136" s="38">
        <v>86.02</v>
      </c>
    </row>
    <row r="137" spans="1:13" ht="18" customHeight="1">
      <c r="A137" s="18" t="s">
        <v>265</v>
      </c>
      <c r="B137" s="10">
        <f>SUM(C137:L137)</f>
        <v>511</v>
      </c>
      <c r="C137" s="10"/>
      <c r="D137" s="10"/>
      <c r="E137" s="19"/>
      <c r="F137" s="20">
        <v>500</v>
      </c>
      <c r="G137" s="21"/>
      <c r="H137" s="21"/>
      <c r="I137" s="27">
        <v>6</v>
      </c>
      <c r="J137" s="28">
        <v>5</v>
      </c>
      <c r="K137" s="28"/>
      <c r="L137" s="29"/>
      <c r="M137" s="38">
        <v>26.02</v>
      </c>
    </row>
    <row r="138" spans="1:13" ht="18" customHeight="1">
      <c r="A138" s="18" t="s">
        <v>266</v>
      </c>
      <c r="B138" s="10">
        <f>SUM(C138:L138)</f>
        <v>880</v>
      </c>
      <c r="C138" s="10"/>
      <c r="D138" s="10"/>
      <c r="E138" s="19">
        <v>800</v>
      </c>
      <c r="F138" s="20"/>
      <c r="G138" s="21"/>
      <c r="H138" s="21"/>
      <c r="I138" s="27"/>
      <c r="J138" s="28"/>
      <c r="K138" s="28"/>
      <c r="L138" s="29">
        <v>80</v>
      </c>
      <c r="M138" s="38">
        <v>26.66</v>
      </c>
    </row>
    <row r="139" spans="1:13" ht="18" customHeight="1">
      <c r="A139" s="18" t="s">
        <v>269</v>
      </c>
      <c r="B139" s="10">
        <f>SUM(C139:L139)</f>
        <v>106</v>
      </c>
      <c r="C139" s="10"/>
      <c r="D139" s="10"/>
      <c r="E139" s="19">
        <v>0</v>
      </c>
      <c r="F139" s="20"/>
      <c r="G139" s="21"/>
      <c r="H139" s="21"/>
      <c r="I139" s="27"/>
      <c r="J139" s="28">
        <v>6</v>
      </c>
      <c r="K139" s="28"/>
      <c r="L139" s="29">
        <v>100</v>
      </c>
      <c r="M139" s="38">
        <v>20.22</v>
      </c>
    </row>
    <row r="140" spans="1:13" ht="18" customHeight="1">
      <c r="A140" s="18" t="s">
        <v>271</v>
      </c>
      <c r="B140" s="10">
        <f>SUM(C140:L140)</f>
        <v>1939</v>
      </c>
      <c r="C140" s="10"/>
      <c r="D140" s="10">
        <v>1439</v>
      </c>
      <c r="E140" s="19">
        <v>500</v>
      </c>
      <c r="F140" s="20"/>
      <c r="G140" s="21"/>
      <c r="H140" s="21"/>
      <c r="I140" s="27"/>
      <c r="J140" s="28"/>
      <c r="K140" s="28"/>
      <c r="L140" s="29"/>
      <c r="M140" s="38">
        <v>0.59</v>
      </c>
    </row>
    <row r="141" spans="1:13" ht="18" customHeight="1">
      <c r="A141" s="18" t="s">
        <v>353</v>
      </c>
      <c r="B141" s="10"/>
      <c r="C141" s="10"/>
      <c r="D141" s="10"/>
      <c r="E141" s="19"/>
      <c r="F141" s="20"/>
      <c r="G141" s="21"/>
      <c r="H141" s="21"/>
      <c r="I141" s="27"/>
      <c r="J141" s="28"/>
      <c r="K141" s="28"/>
      <c r="L141" s="29"/>
      <c r="M141" s="38">
        <v>3.87</v>
      </c>
    </row>
    <row r="142" spans="1:13" ht="18" customHeight="1">
      <c r="A142" s="18" t="s">
        <v>274</v>
      </c>
      <c r="B142" s="10">
        <f>SUM(C142:L142)</f>
        <v>550</v>
      </c>
      <c r="C142" s="10"/>
      <c r="D142" s="10"/>
      <c r="E142" s="19"/>
      <c r="F142" s="20">
        <v>500</v>
      </c>
      <c r="G142" s="21"/>
      <c r="H142" s="21"/>
      <c r="I142" s="27"/>
      <c r="J142" s="28"/>
      <c r="K142" s="28"/>
      <c r="L142" s="29">
        <v>50</v>
      </c>
      <c r="M142" s="38">
        <v>12.75</v>
      </c>
    </row>
    <row r="143" spans="1:13" ht="18" customHeight="1">
      <c r="A143" s="18" t="s">
        <v>276</v>
      </c>
      <c r="B143" s="10">
        <f>SUM(C143:L143)</f>
        <v>500</v>
      </c>
      <c r="C143" s="10"/>
      <c r="D143" s="10"/>
      <c r="E143" s="19"/>
      <c r="F143" s="20">
        <v>400</v>
      </c>
      <c r="G143" s="21"/>
      <c r="H143" s="21"/>
      <c r="I143" s="27"/>
      <c r="J143" s="28"/>
      <c r="K143" s="28"/>
      <c r="L143" s="29">
        <v>100</v>
      </c>
      <c r="M143" s="38">
        <v>113.56</v>
      </c>
    </row>
    <row r="144" spans="1:13" ht="18" customHeight="1">
      <c r="A144" s="18" t="s">
        <v>278</v>
      </c>
      <c r="B144" s="10">
        <f>SUM(C144:L144)</f>
        <v>6</v>
      </c>
      <c r="C144" s="10"/>
      <c r="D144" s="10"/>
      <c r="E144" s="19"/>
      <c r="F144" s="20"/>
      <c r="G144" s="21"/>
      <c r="H144" s="21"/>
      <c r="I144" s="27"/>
      <c r="J144" s="28">
        <v>6</v>
      </c>
      <c r="K144" s="28"/>
      <c r="L144" s="29"/>
      <c r="M144" s="38"/>
    </row>
    <row r="145" spans="1:13" ht="18" customHeight="1">
      <c r="A145" s="18" t="s">
        <v>279</v>
      </c>
      <c r="B145" s="10">
        <f>SUM(C145:L145)</f>
        <v>750</v>
      </c>
      <c r="C145" s="10"/>
      <c r="D145" s="10">
        <v>50</v>
      </c>
      <c r="E145" s="19">
        <v>600</v>
      </c>
      <c r="F145" s="20"/>
      <c r="G145" s="21"/>
      <c r="H145" s="21"/>
      <c r="I145" s="27"/>
      <c r="J145" s="28"/>
      <c r="K145" s="28"/>
      <c r="L145" s="29">
        <v>100</v>
      </c>
      <c r="M145" s="38">
        <v>22.48</v>
      </c>
    </row>
    <row r="146" spans="1:13" ht="18" customHeight="1">
      <c r="A146" s="18" t="s">
        <v>282</v>
      </c>
      <c r="B146" s="10">
        <f>SUM(C146:L146)</f>
        <v>6</v>
      </c>
      <c r="C146" s="10"/>
      <c r="D146" s="10"/>
      <c r="E146" s="19"/>
      <c r="F146" s="20"/>
      <c r="G146" s="21"/>
      <c r="H146" s="21"/>
      <c r="I146" s="27">
        <v>6</v>
      </c>
      <c r="J146" s="28"/>
      <c r="K146" s="28"/>
      <c r="L146" s="29"/>
      <c r="M146" s="38">
        <v>31.35</v>
      </c>
    </row>
    <row r="147" spans="1:13" ht="18" customHeight="1">
      <c r="A147" s="18" t="s">
        <v>354</v>
      </c>
      <c r="B147" s="10"/>
      <c r="C147" s="10"/>
      <c r="D147" s="10"/>
      <c r="E147" s="19"/>
      <c r="F147" s="20"/>
      <c r="G147" s="21"/>
      <c r="H147" s="21"/>
      <c r="I147" s="27"/>
      <c r="J147" s="28"/>
      <c r="K147" s="28"/>
      <c r="L147" s="29"/>
      <c r="M147" s="38">
        <v>119.03</v>
      </c>
    </row>
    <row r="148" spans="1:12" ht="18" customHeight="1">
      <c r="A148" s="18" t="s">
        <v>283</v>
      </c>
      <c r="B148" s="10">
        <f aca="true" t="shared" si="15" ref="B148:B178">SUM(C148:L148)</f>
        <v>6</v>
      </c>
      <c r="C148" s="10"/>
      <c r="D148" s="10"/>
      <c r="E148" s="19"/>
      <c r="F148" s="20"/>
      <c r="G148" s="21"/>
      <c r="H148" s="21"/>
      <c r="I148" s="27"/>
      <c r="J148" s="28">
        <v>6</v>
      </c>
      <c r="K148" s="28"/>
      <c r="L148" s="29"/>
    </row>
    <row r="149" spans="1:12" ht="18" customHeight="1">
      <c r="A149" s="18" t="s">
        <v>284</v>
      </c>
      <c r="B149" s="10">
        <f t="shared" si="15"/>
        <v>50</v>
      </c>
      <c r="C149" s="10"/>
      <c r="D149" s="10"/>
      <c r="E149" s="19"/>
      <c r="F149" s="20"/>
      <c r="G149" s="21"/>
      <c r="H149" s="21"/>
      <c r="I149" s="27"/>
      <c r="J149" s="28"/>
      <c r="K149" s="28">
        <v>50</v>
      </c>
      <c r="L149" s="29"/>
    </row>
    <row r="150" spans="1:13" ht="18" customHeight="1">
      <c r="A150" s="11" t="s">
        <v>285</v>
      </c>
      <c r="B150" s="12">
        <f t="shared" si="15"/>
        <v>10940.869999999999</v>
      </c>
      <c r="C150" s="13">
        <f aca="true" t="shared" si="16" ref="C150:L150">SUM(C151:C171)</f>
        <v>2059.87</v>
      </c>
      <c r="D150" s="13">
        <f t="shared" si="16"/>
        <v>716</v>
      </c>
      <c r="E150" s="13">
        <f t="shared" si="16"/>
        <v>4000</v>
      </c>
      <c r="F150" s="13">
        <f t="shared" si="16"/>
        <v>3000</v>
      </c>
      <c r="G150" s="13"/>
      <c r="H150" s="13"/>
      <c r="I150" s="13">
        <f t="shared" si="16"/>
        <v>114</v>
      </c>
      <c r="J150" s="13">
        <f t="shared" si="16"/>
        <v>61</v>
      </c>
      <c r="K150" s="13">
        <f t="shared" si="16"/>
        <v>530</v>
      </c>
      <c r="L150" s="13">
        <f t="shared" si="16"/>
        <v>460</v>
      </c>
      <c r="M150" s="38">
        <f>SUM(M151:M169)</f>
        <v>2059.87</v>
      </c>
    </row>
    <row r="151" spans="1:13" ht="18" customHeight="1">
      <c r="A151" s="18" t="s">
        <v>261</v>
      </c>
      <c r="B151" s="10">
        <f t="shared" si="15"/>
        <v>2483.87</v>
      </c>
      <c r="C151" s="10">
        <v>2059.87</v>
      </c>
      <c r="D151" s="10"/>
      <c r="E151" s="19"/>
      <c r="F151" s="20"/>
      <c r="G151" s="21"/>
      <c r="H151" s="21"/>
      <c r="I151" s="27">
        <v>114</v>
      </c>
      <c r="J151" s="28"/>
      <c r="K151" s="28">
        <v>280</v>
      </c>
      <c r="L151" s="29">
        <v>30</v>
      </c>
      <c r="M151" s="38">
        <v>30</v>
      </c>
    </row>
    <row r="152" spans="1:13" ht="18" customHeight="1">
      <c r="A152" s="18" t="s">
        <v>289</v>
      </c>
      <c r="B152" s="10">
        <f t="shared" si="15"/>
        <v>805</v>
      </c>
      <c r="C152" s="10"/>
      <c r="D152" s="10"/>
      <c r="E152" s="19">
        <v>300</v>
      </c>
      <c r="F152" s="20">
        <v>500</v>
      </c>
      <c r="G152" s="21"/>
      <c r="H152" s="21"/>
      <c r="I152" s="27"/>
      <c r="J152" s="28">
        <v>5</v>
      </c>
      <c r="K152" s="28"/>
      <c r="L152" s="29"/>
      <c r="M152" s="38">
        <v>8.72</v>
      </c>
    </row>
    <row r="153" spans="1:13" ht="18" customHeight="1">
      <c r="A153" s="18" t="s">
        <v>291</v>
      </c>
      <c r="B153" s="10">
        <f t="shared" si="15"/>
        <v>80</v>
      </c>
      <c r="C153" s="10"/>
      <c r="D153" s="10"/>
      <c r="E153" s="19"/>
      <c r="F153" s="20"/>
      <c r="G153" s="21"/>
      <c r="H153" s="21"/>
      <c r="I153" s="27"/>
      <c r="J153" s="28">
        <v>30</v>
      </c>
      <c r="K153" s="28"/>
      <c r="L153" s="29">
        <v>50</v>
      </c>
      <c r="M153" s="38">
        <v>19.57</v>
      </c>
    </row>
    <row r="154" spans="1:13" ht="18" customHeight="1">
      <c r="A154" s="18" t="s">
        <v>293</v>
      </c>
      <c r="B154" s="10">
        <f t="shared" si="15"/>
        <v>550</v>
      </c>
      <c r="C154" s="10"/>
      <c r="D154" s="10"/>
      <c r="E154" s="19"/>
      <c r="F154" s="20">
        <v>500</v>
      </c>
      <c r="G154" s="21"/>
      <c r="H154" s="21"/>
      <c r="I154" s="27"/>
      <c r="J154" s="28"/>
      <c r="K154" s="28">
        <v>50</v>
      </c>
      <c r="L154" s="29"/>
      <c r="M154" s="38">
        <v>425.63</v>
      </c>
    </row>
    <row r="155" spans="1:13" ht="18" customHeight="1">
      <c r="A155" s="18" t="s">
        <v>294</v>
      </c>
      <c r="B155" s="10">
        <f t="shared" si="15"/>
        <v>550</v>
      </c>
      <c r="C155" s="10"/>
      <c r="D155" s="10"/>
      <c r="E155" s="19"/>
      <c r="F155" s="20">
        <v>500</v>
      </c>
      <c r="G155" s="21"/>
      <c r="H155" s="21"/>
      <c r="I155" s="27"/>
      <c r="J155" s="28"/>
      <c r="K155" s="28">
        <v>50</v>
      </c>
      <c r="L155" s="29"/>
      <c r="M155" s="38">
        <v>341.39</v>
      </c>
    </row>
    <row r="156" spans="1:13" ht="18" customHeight="1">
      <c r="A156" s="18" t="s">
        <v>295</v>
      </c>
      <c r="B156" s="10">
        <f t="shared" si="15"/>
        <v>700</v>
      </c>
      <c r="C156" s="10"/>
      <c r="D156" s="10"/>
      <c r="E156" s="19">
        <v>200</v>
      </c>
      <c r="F156" s="20">
        <v>500</v>
      </c>
      <c r="G156" s="21"/>
      <c r="H156" s="21"/>
      <c r="I156" s="27"/>
      <c r="J156" s="28"/>
      <c r="K156" s="28"/>
      <c r="L156" s="29"/>
      <c r="M156" s="38">
        <v>262.76</v>
      </c>
    </row>
    <row r="157" spans="1:13" ht="18" customHeight="1">
      <c r="A157" s="18" t="s">
        <v>297</v>
      </c>
      <c r="B157" s="10">
        <f t="shared" si="15"/>
        <v>50</v>
      </c>
      <c r="C157" s="10"/>
      <c r="D157" s="10"/>
      <c r="E157" s="19"/>
      <c r="F157" s="20"/>
      <c r="G157" s="21"/>
      <c r="H157" s="21"/>
      <c r="I157" s="27"/>
      <c r="J157" s="28"/>
      <c r="K157" s="28">
        <v>50</v>
      </c>
      <c r="L157" s="29"/>
      <c r="M157" s="38">
        <v>161.46</v>
      </c>
    </row>
    <row r="158" spans="1:13" ht="18" customHeight="1">
      <c r="A158" s="18" t="s">
        <v>298</v>
      </c>
      <c r="B158" s="10">
        <f t="shared" si="15"/>
        <v>50</v>
      </c>
      <c r="C158" s="10"/>
      <c r="D158" s="10"/>
      <c r="E158" s="19"/>
      <c r="F158" s="20"/>
      <c r="G158" s="21"/>
      <c r="H158" s="21"/>
      <c r="I158" s="27"/>
      <c r="J158" s="28"/>
      <c r="K158" s="28">
        <v>50</v>
      </c>
      <c r="L158" s="29"/>
      <c r="M158" s="38">
        <v>8</v>
      </c>
    </row>
    <row r="159" spans="1:13" ht="18" customHeight="1">
      <c r="A159" s="18" t="s">
        <v>299</v>
      </c>
      <c r="B159" s="10">
        <f t="shared" si="15"/>
        <v>300</v>
      </c>
      <c r="C159" s="10"/>
      <c r="D159" s="10"/>
      <c r="E159" s="19">
        <v>300</v>
      </c>
      <c r="F159" s="20"/>
      <c r="G159" s="21"/>
      <c r="H159" s="21"/>
      <c r="I159" s="27"/>
      <c r="J159" s="28"/>
      <c r="K159" s="28"/>
      <c r="L159" s="29"/>
      <c r="M159" s="38">
        <v>8</v>
      </c>
    </row>
    <row r="160" spans="1:13" ht="18" customHeight="1">
      <c r="A160" s="18" t="s">
        <v>300</v>
      </c>
      <c r="B160" s="10">
        <f t="shared" si="15"/>
        <v>400</v>
      </c>
      <c r="C160" s="10"/>
      <c r="D160" s="10"/>
      <c r="E160" s="19">
        <v>300</v>
      </c>
      <c r="F160" s="20"/>
      <c r="G160" s="21"/>
      <c r="H160" s="21"/>
      <c r="I160" s="27"/>
      <c r="J160" s="28"/>
      <c r="K160" s="28"/>
      <c r="L160" s="29">
        <v>100</v>
      </c>
      <c r="M160" s="38">
        <v>52.52</v>
      </c>
    </row>
    <row r="161" spans="1:13" ht="18" customHeight="1">
      <c r="A161" s="18" t="s">
        <v>302</v>
      </c>
      <c r="B161" s="10">
        <f t="shared" si="15"/>
        <v>405</v>
      </c>
      <c r="C161" s="10"/>
      <c r="D161" s="10"/>
      <c r="E161" s="19">
        <v>400</v>
      </c>
      <c r="F161" s="20"/>
      <c r="G161" s="21"/>
      <c r="H161" s="21"/>
      <c r="I161" s="27"/>
      <c r="J161" s="28">
        <v>5</v>
      </c>
      <c r="K161" s="28"/>
      <c r="L161" s="29"/>
      <c r="M161" s="38">
        <v>125.82</v>
      </c>
    </row>
    <row r="162" spans="1:13" ht="18" customHeight="1">
      <c r="A162" s="18" t="s">
        <v>304</v>
      </c>
      <c r="B162" s="10">
        <f t="shared" si="15"/>
        <v>500</v>
      </c>
      <c r="C162" s="10"/>
      <c r="D162" s="10"/>
      <c r="E162" s="19"/>
      <c r="F162" s="20">
        <v>500</v>
      </c>
      <c r="G162" s="21"/>
      <c r="H162" s="21"/>
      <c r="I162" s="27"/>
      <c r="J162" s="28"/>
      <c r="K162" s="28"/>
      <c r="L162" s="29"/>
      <c r="M162" s="38">
        <v>17.8</v>
      </c>
    </row>
    <row r="163" spans="1:13" ht="18" customHeight="1">
      <c r="A163" s="18" t="s">
        <v>305</v>
      </c>
      <c r="B163" s="10">
        <f t="shared" si="15"/>
        <v>1380</v>
      </c>
      <c r="C163" s="10"/>
      <c r="D163" s="10"/>
      <c r="E163" s="19">
        <v>1200</v>
      </c>
      <c r="F163" s="20"/>
      <c r="G163" s="21"/>
      <c r="H163" s="21"/>
      <c r="I163" s="27"/>
      <c r="J163" s="28"/>
      <c r="K163" s="28"/>
      <c r="L163" s="29">
        <v>180</v>
      </c>
      <c r="M163" s="38">
        <v>32.39</v>
      </c>
    </row>
    <row r="164" spans="1:13" ht="18" customHeight="1">
      <c r="A164" s="18" t="s">
        <v>308</v>
      </c>
      <c r="B164" s="10">
        <f t="shared" si="15"/>
        <v>500</v>
      </c>
      <c r="C164" s="10"/>
      <c r="D164" s="10"/>
      <c r="E164" s="19">
        <v>500</v>
      </c>
      <c r="F164" s="20"/>
      <c r="G164" s="21"/>
      <c r="H164" s="21"/>
      <c r="I164" s="27"/>
      <c r="J164" s="28"/>
      <c r="K164" s="28"/>
      <c r="L164" s="29"/>
      <c r="M164" s="38">
        <v>47.74</v>
      </c>
    </row>
    <row r="165" spans="1:13" ht="18" customHeight="1">
      <c r="A165" s="18" t="s">
        <v>309</v>
      </c>
      <c r="B165" s="10">
        <f t="shared" si="15"/>
        <v>1383</v>
      </c>
      <c r="C165" s="10"/>
      <c r="D165" s="10">
        <v>533</v>
      </c>
      <c r="E165" s="19">
        <v>800</v>
      </c>
      <c r="F165" s="20"/>
      <c r="G165" s="21"/>
      <c r="H165" s="21"/>
      <c r="I165" s="27"/>
      <c r="J165" s="28"/>
      <c r="K165" s="28">
        <v>50</v>
      </c>
      <c r="L165" s="29"/>
      <c r="M165" s="38">
        <v>291.76</v>
      </c>
    </row>
    <row r="166" spans="1:13" ht="18" customHeight="1">
      <c r="A166" s="18" t="s">
        <v>312</v>
      </c>
      <c r="B166" s="10">
        <f t="shared" si="15"/>
        <v>600</v>
      </c>
      <c r="C166" s="10"/>
      <c r="D166" s="10"/>
      <c r="E166" s="19"/>
      <c r="F166" s="20">
        <v>500</v>
      </c>
      <c r="G166" s="21"/>
      <c r="H166" s="21"/>
      <c r="I166" s="27"/>
      <c r="J166" s="28"/>
      <c r="K166" s="28"/>
      <c r="L166" s="29">
        <v>100</v>
      </c>
      <c r="M166" s="38">
        <v>74.36</v>
      </c>
    </row>
    <row r="167" spans="1:13" ht="18" customHeight="1">
      <c r="A167" s="18" t="s">
        <v>314</v>
      </c>
      <c r="B167" s="10">
        <f t="shared" si="15"/>
        <v>5</v>
      </c>
      <c r="C167" s="10"/>
      <c r="D167" s="10"/>
      <c r="E167" s="19"/>
      <c r="F167" s="20"/>
      <c r="G167" s="21"/>
      <c r="H167" s="21"/>
      <c r="I167" s="27"/>
      <c r="J167" s="28">
        <v>5</v>
      </c>
      <c r="K167" s="28"/>
      <c r="L167" s="29"/>
      <c r="M167" s="38">
        <v>36.26</v>
      </c>
    </row>
    <row r="168" spans="1:13" ht="18" customHeight="1">
      <c r="A168" s="18" t="s">
        <v>315</v>
      </c>
      <c r="B168" s="10">
        <f t="shared" si="15"/>
        <v>188</v>
      </c>
      <c r="C168" s="10"/>
      <c r="D168" s="10">
        <v>183</v>
      </c>
      <c r="E168" s="19"/>
      <c r="F168" s="20"/>
      <c r="G168" s="21"/>
      <c r="H168" s="21"/>
      <c r="I168" s="27"/>
      <c r="J168" s="28">
        <v>5</v>
      </c>
      <c r="K168" s="28"/>
      <c r="L168" s="29"/>
      <c r="M168" s="38">
        <v>88.6</v>
      </c>
    </row>
    <row r="169" spans="1:13" ht="18" customHeight="1">
      <c r="A169" s="18" t="s">
        <v>355</v>
      </c>
      <c r="B169" s="10"/>
      <c r="C169" s="10"/>
      <c r="D169" s="10"/>
      <c r="E169" s="19"/>
      <c r="F169" s="20"/>
      <c r="G169" s="21"/>
      <c r="H169" s="21"/>
      <c r="I169" s="27"/>
      <c r="J169" s="28"/>
      <c r="K169" s="28"/>
      <c r="L169" s="29"/>
      <c r="M169" s="38">
        <v>27.09</v>
      </c>
    </row>
    <row r="170" spans="1:12" ht="18" customHeight="1">
      <c r="A170" s="18" t="s">
        <v>317</v>
      </c>
      <c r="B170" s="10">
        <f aca="true" t="shared" si="17" ref="B170:B178">SUM(C170:L170)</f>
        <v>5</v>
      </c>
      <c r="C170" s="10"/>
      <c r="D170" s="10"/>
      <c r="E170" s="19"/>
      <c r="F170" s="20"/>
      <c r="G170" s="21"/>
      <c r="H170" s="21"/>
      <c r="I170" s="27"/>
      <c r="J170" s="28">
        <v>5</v>
      </c>
      <c r="K170" s="28"/>
      <c r="L170" s="29"/>
    </row>
    <row r="171" spans="1:12" ht="18" customHeight="1">
      <c r="A171" s="18" t="s">
        <v>318</v>
      </c>
      <c r="B171" s="10">
        <f t="shared" si="17"/>
        <v>6</v>
      </c>
      <c r="C171" s="10"/>
      <c r="D171" s="10"/>
      <c r="E171" s="19"/>
      <c r="F171" s="20"/>
      <c r="G171" s="21"/>
      <c r="H171" s="21"/>
      <c r="I171" s="27"/>
      <c r="J171" s="28">
        <v>6</v>
      </c>
      <c r="K171" s="28"/>
      <c r="L171" s="29"/>
    </row>
    <row r="172" spans="1:13" ht="18" customHeight="1">
      <c r="A172" s="11" t="s">
        <v>319</v>
      </c>
      <c r="B172" s="12">
        <f t="shared" si="17"/>
        <v>4155.91</v>
      </c>
      <c r="C172" s="13">
        <f aca="true" t="shared" si="18" ref="C172:L172">SUM(C173:C192)</f>
        <v>885.91</v>
      </c>
      <c r="D172" s="13"/>
      <c r="E172" s="13"/>
      <c r="F172" s="13">
        <f t="shared" si="18"/>
        <v>1800</v>
      </c>
      <c r="G172" s="13">
        <f t="shared" si="18"/>
        <v>100</v>
      </c>
      <c r="H172" s="13"/>
      <c r="I172" s="13">
        <f t="shared" si="18"/>
        <v>90</v>
      </c>
      <c r="J172" s="13">
        <f t="shared" si="18"/>
        <v>385</v>
      </c>
      <c r="K172" s="13">
        <f t="shared" si="18"/>
        <v>595</v>
      </c>
      <c r="L172" s="13">
        <f t="shared" si="18"/>
        <v>300</v>
      </c>
      <c r="M172" s="38">
        <f>SUM(M173:M190)</f>
        <v>885.91</v>
      </c>
    </row>
    <row r="173" spans="1:13" ht="18" customHeight="1">
      <c r="A173" s="18" t="s">
        <v>261</v>
      </c>
      <c r="B173" s="10">
        <f t="shared" si="17"/>
        <v>1334.9099999999999</v>
      </c>
      <c r="C173" s="10">
        <v>885.91</v>
      </c>
      <c r="D173" s="10"/>
      <c r="E173" s="19"/>
      <c r="F173" s="20"/>
      <c r="G173" s="21"/>
      <c r="H173" s="21"/>
      <c r="I173" s="27">
        <v>84</v>
      </c>
      <c r="J173" s="28"/>
      <c r="K173" s="28">
        <v>345</v>
      </c>
      <c r="L173" s="29">
        <v>20</v>
      </c>
      <c r="M173" s="38"/>
    </row>
    <row r="174" spans="1:13" ht="18" customHeight="1">
      <c r="A174" s="18" t="s">
        <v>323</v>
      </c>
      <c r="B174" s="10">
        <f t="shared" si="17"/>
        <v>602</v>
      </c>
      <c r="C174" s="10"/>
      <c r="D174" s="10"/>
      <c r="E174" s="19"/>
      <c r="F174" s="20">
        <v>500</v>
      </c>
      <c r="G174" s="21"/>
      <c r="H174" s="21"/>
      <c r="I174" s="27"/>
      <c r="J174" s="28">
        <v>52</v>
      </c>
      <c r="K174" s="28">
        <v>50</v>
      </c>
      <c r="L174" s="29"/>
      <c r="M174" s="38"/>
    </row>
    <row r="175" spans="1:13" ht="18" customHeight="1">
      <c r="A175" s="18" t="s">
        <v>324</v>
      </c>
      <c r="B175" s="10">
        <f t="shared" si="17"/>
        <v>470</v>
      </c>
      <c r="C175" s="10"/>
      <c r="D175" s="10"/>
      <c r="E175" s="19"/>
      <c r="F175" s="20">
        <v>400</v>
      </c>
      <c r="G175" s="21"/>
      <c r="H175" s="21"/>
      <c r="I175" s="27"/>
      <c r="J175" s="28">
        <v>40</v>
      </c>
      <c r="K175" s="28">
        <v>0</v>
      </c>
      <c r="L175" s="29">
        <v>30</v>
      </c>
      <c r="M175" s="38">
        <v>13.66</v>
      </c>
    </row>
    <row r="176" spans="1:13" ht="18" customHeight="1">
      <c r="A176" s="18" t="s">
        <v>326</v>
      </c>
      <c r="B176" s="10">
        <f t="shared" si="17"/>
        <v>45</v>
      </c>
      <c r="C176" s="10"/>
      <c r="D176" s="10"/>
      <c r="E176" s="19"/>
      <c r="F176" s="20"/>
      <c r="G176" s="21"/>
      <c r="H176" s="21"/>
      <c r="I176" s="27"/>
      <c r="J176" s="28">
        <v>45</v>
      </c>
      <c r="K176" s="28"/>
      <c r="L176" s="29"/>
      <c r="M176" s="38">
        <v>2.7</v>
      </c>
    </row>
    <row r="177" spans="1:13" ht="18" customHeight="1">
      <c r="A177" s="18" t="s">
        <v>327</v>
      </c>
      <c r="B177" s="10">
        <f t="shared" si="17"/>
        <v>151</v>
      </c>
      <c r="C177" s="10"/>
      <c r="D177" s="10"/>
      <c r="E177" s="19"/>
      <c r="F177" s="20"/>
      <c r="G177" s="21"/>
      <c r="H177" s="21"/>
      <c r="I177" s="27"/>
      <c r="J177" s="28">
        <v>51</v>
      </c>
      <c r="K177" s="28">
        <v>50</v>
      </c>
      <c r="L177" s="29">
        <v>50</v>
      </c>
      <c r="M177" s="38">
        <v>0.13</v>
      </c>
    </row>
    <row r="178" spans="1:13" ht="18" customHeight="1">
      <c r="A178" s="18" t="s">
        <v>329</v>
      </c>
      <c r="B178" s="10">
        <f t="shared" si="17"/>
        <v>46</v>
      </c>
      <c r="C178" s="10"/>
      <c r="D178" s="10"/>
      <c r="E178" s="19"/>
      <c r="F178" s="20"/>
      <c r="G178" s="21"/>
      <c r="H178" s="21"/>
      <c r="I178" s="27">
        <v>6</v>
      </c>
      <c r="J178" s="28">
        <v>40</v>
      </c>
      <c r="K178" s="28"/>
      <c r="L178" s="29"/>
      <c r="M178" s="38">
        <v>59.41</v>
      </c>
    </row>
    <row r="179" spans="1:13" ht="18" customHeight="1">
      <c r="A179" s="18" t="s">
        <v>356</v>
      </c>
      <c r="B179" s="10"/>
      <c r="C179" s="10"/>
      <c r="D179" s="10"/>
      <c r="E179" s="19"/>
      <c r="F179" s="20"/>
      <c r="G179" s="21"/>
      <c r="H179" s="21"/>
      <c r="I179" s="27"/>
      <c r="J179" s="28"/>
      <c r="K179" s="28"/>
      <c r="L179" s="29"/>
      <c r="M179" s="38">
        <v>34.82</v>
      </c>
    </row>
    <row r="180" spans="1:13" ht="18" customHeight="1">
      <c r="A180" s="18" t="s">
        <v>357</v>
      </c>
      <c r="B180" s="10"/>
      <c r="C180" s="10"/>
      <c r="D180" s="10"/>
      <c r="E180" s="19"/>
      <c r="F180" s="20"/>
      <c r="G180" s="21"/>
      <c r="H180" s="21"/>
      <c r="I180" s="27"/>
      <c r="J180" s="28"/>
      <c r="K180" s="28"/>
      <c r="L180" s="29"/>
      <c r="M180" s="38">
        <v>8.73</v>
      </c>
    </row>
    <row r="181" spans="1:13" ht="18" customHeight="1">
      <c r="A181" s="18" t="s">
        <v>358</v>
      </c>
      <c r="B181" s="10"/>
      <c r="C181" s="10"/>
      <c r="D181" s="10"/>
      <c r="E181" s="19"/>
      <c r="F181" s="20"/>
      <c r="G181" s="21"/>
      <c r="H181" s="21"/>
      <c r="I181" s="27"/>
      <c r="J181" s="28"/>
      <c r="K181" s="28"/>
      <c r="L181" s="29"/>
      <c r="M181" s="38">
        <v>25.39</v>
      </c>
    </row>
    <row r="182" spans="1:13" ht="18" customHeight="1">
      <c r="A182" s="18" t="s">
        <v>359</v>
      </c>
      <c r="B182" s="10"/>
      <c r="C182" s="10"/>
      <c r="D182" s="10"/>
      <c r="E182" s="19"/>
      <c r="F182" s="20"/>
      <c r="G182" s="21"/>
      <c r="H182" s="21"/>
      <c r="I182" s="27"/>
      <c r="J182" s="28"/>
      <c r="K182" s="28"/>
      <c r="L182" s="29"/>
      <c r="M182" s="38">
        <v>182.19</v>
      </c>
    </row>
    <row r="183" spans="1:13" ht="18" customHeight="1">
      <c r="A183" s="18" t="s">
        <v>330</v>
      </c>
      <c r="B183" s="10">
        <f>SUM(C183:L183)</f>
        <v>5</v>
      </c>
      <c r="C183" s="10"/>
      <c r="D183" s="10"/>
      <c r="E183" s="19"/>
      <c r="F183" s="20"/>
      <c r="G183" s="21"/>
      <c r="H183" s="21"/>
      <c r="I183" s="27"/>
      <c r="J183" s="28">
        <v>5</v>
      </c>
      <c r="K183" s="28"/>
      <c r="L183" s="29"/>
      <c r="M183" s="38">
        <v>8.84</v>
      </c>
    </row>
    <row r="184" spans="1:13" ht="18" customHeight="1">
      <c r="A184" s="18" t="s">
        <v>331</v>
      </c>
      <c r="B184" s="10">
        <f>SUM(C184:L184)</f>
        <v>35</v>
      </c>
      <c r="C184" s="10"/>
      <c r="D184" s="10"/>
      <c r="E184" s="19"/>
      <c r="F184" s="20"/>
      <c r="G184" s="21"/>
      <c r="H184" s="21"/>
      <c r="I184" s="27"/>
      <c r="J184" s="28">
        <v>35</v>
      </c>
      <c r="K184" s="28"/>
      <c r="L184" s="29"/>
      <c r="M184" s="38">
        <v>18.28</v>
      </c>
    </row>
    <row r="185" spans="1:13" ht="18" customHeight="1">
      <c r="A185" s="18" t="s">
        <v>332</v>
      </c>
      <c r="B185" s="10">
        <f>SUM(C185:L185)</f>
        <v>172</v>
      </c>
      <c r="C185" s="10"/>
      <c r="D185" s="10"/>
      <c r="E185" s="19"/>
      <c r="F185" s="20"/>
      <c r="G185" s="21">
        <v>100</v>
      </c>
      <c r="H185" s="21"/>
      <c r="I185" s="27"/>
      <c r="J185" s="28">
        <v>72</v>
      </c>
      <c r="K185" s="28"/>
      <c r="L185" s="29"/>
      <c r="M185" s="38">
        <v>40.87</v>
      </c>
    </row>
    <row r="186" spans="1:13" ht="18" customHeight="1">
      <c r="A186" s="18" t="s">
        <v>334</v>
      </c>
      <c r="B186" s="10">
        <f>SUM(C186:L186)</f>
        <v>695</v>
      </c>
      <c r="C186" s="10"/>
      <c r="D186" s="10"/>
      <c r="E186" s="19"/>
      <c r="F186" s="20">
        <v>500</v>
      </c>
      <c r="G186" s="21"/>
      <c r="H186" s="21"/>
      <c r="I186" s="27"/>
      <c r="J186" s="28">
        <v>45</v>
      </c>
      <c r="K186" s="28">
        <v>50</v>
      </c>
      <c r="L186" s="29">
        <v>100</v>
      </c>
      <c r="M186" s="38"/>
    </row>
    <row r="187" spans="1:13" ht="18" customHeight="1">
      <c r="A187" s="18" t="s">
        <v>336</v>
      </c>
      <c r="B187" s="10">
        <f>SUM(C187:L187)</f>
        <v>100</v>
      </c>
      <c r="C187" s="10"/>
      <c r="D187" s="10"/>
      <c r="E187" s="19"/>
      <c r="F187" s="20"/>
      <c r="G187" s="21"/>
      <c r="H187" s="21"/>
      <c r="I187" s="27"/>
      <c r="J187" s="28"/>
      <c r="K187" s="28"/>
      <c r="L187" s="29">
        <v>100</v>
      </c>
      <c r="M187" s="38">
        <v>79.47</v>
      </c>
    </row>
    <row r="188" spans="1:13" ht="18" customHeight="1">
      <c r="A188" s="18" t="s">
        <v>360</v>
      </c>
      <c r="B188" s="10"/>
      <c r="C188" s="10"/>
      <c r="D188" s="10"/>
      <c r="E188" s="19"/>
      <c r="F188" s="20"/>
      <c r="G188" s="21"/>
      <c r="H188" s="21"/>
      <c r="I188" s="27"/>
      <c r="J188" s="28"/>
      <c r="K188" s="28"/>
      <c r="L188" s="29"/>
      <c r="M188" s="38">
        <v>60.79</v>
      </c>
    </row>
    <row r="189" spans="1:13" ht="18" customHeight="1">
      <c r="A189" s="18" t="s">
        <v>361</v>
      </c>
      <c r="B189" s="10"/>
      <c r="C189" s="10"/>
      <c r="D189" s="10"/>
      <c r="E189" s="19"/>
      <c r="F189" s="20"/>
      <c r="G189" s="21"/>
      <c r="H189" s="21"/>
      <c r="I189" s="27"/>
      <c r="J189" s="28"/>
      <c r="K189" s="28"/>
      <c r="L189" s="29"/>
      <c r="M189" s="38">
        <v>33.76</v>
      </c>
    </row>
    <row r="190" spans="1:13" ht="18" customHeight="1">
      <c r="A190" s="18" t="s">
        <v>338</v>
      </c>
      <c r="B190" s="10">
        <f aca="true" t="shared" si="19" ref="B190:B197">SUM(C190:L190)</f>
        <v>400</v>
      </c>
      <c r="C190" s="10"/>
      <c r="D190" s="10"/>
      <c r="E190" s="19"/>
      <c r="F190" s="20">
        <v>400</v>
      </c>
      <c r="G190" s="21"/>
      <c r="H190" s="21"/>
      <c r="I190" s="27"/>
      <c r="J190" s="28"/>
      <c r="K190" s="28"/>
      <c r="L190" s="29"/>
      <c r="M190" s="38">
        <v>316.87</v>
      </c>
    </row>
    <row r="191" spans="1:12" ht="18" customHeight="1">
      <c r="A191" s="18" t="s">
        <v>339</v>
      </c>
      <c r="B191" s="10">
        <f t="shared" si="19"/>
        <v>50</v>
      </c>
      <c r="C191" s="10"/>
      <c r="D191" s="10"/>
      <c r="E191" s="19"/>
      <c r="F191" s="20"/>
      <c r="G191" s="21"/>
      <c r="H191" s="21"/>
      <c r="I191" s="27"/>
      <c r="J191" s="28"/>
      <c r="K191" s="28">
        <v>50</v>
      </c>
      <c r="L191" s="29"/>
    </row>
    <row r="192" spans="1:12" ht="18" customHeight="1">
      <c r="A192" s="32" t="s">
        <v>340</v>
      </c>
      <c r="B192" s="10">
        <f t="shared" si="19"/>
        <v>50</v>
      </c>
      <c r="C192" s="33"/>
      <c r="D192" s="34"/>
      <c r="E192" s="35"/>
      <c r="F192" s="36"/>
      <c r="G192" s="37"/>
      <c r="H192" s="37"/>
      <c r="I192" s="39"/>
      <c r="J192" s="40"/>
      <c r="K192" s="40">
        <v>50</v>
      </c>
      <c r="L192" s="41"/>
    </row>
    <row r="193" spans="1:12" ht="18" customHeight="1">
      <c r="A193" s="42" t="s">
        <v>341</v>
      </c>
      <c r="B193" s="12">
        <f t="shared" si="19"/>
        <v>784</v>
      </c>
      <c r="C193" s="43"/>
      <c r="D193" s="44"/>
      <c r="E193" s="43">
        <f>SUM(E194:E195)</f>
        <v>100</v>
      </c>
      <c r="F193" s="42"/>
      <c r="G193" s="42"/>
      <c r="H193" s="42"/>
      <c r="I193" s="43">
        <f>SUM(I194:I195)</f>
        <v>189</v>
      </c>
      <c r="J193" s="43">
        <f>SUM(J194:J195)</f>
        <v>5</v>
      </c>
      <c r="K193" s="43">
        <f>SUM(K194:K195)</f>
        <v>240</v>
      </c>
      <c r="L193" s="43">
        <f>SUM(L194:L195)</f>
        <v>250</v>
      </c>
    </row>
    <row r="194" spans="1:12" ht="18" customHeight="1">
      <c r="A194" s="14" t="s">
        <v>362</v>
      </c>
      <c r="B194" s="10">
        <f t="shared" si="19"/>
        <v>779</v>
      </c>
      <c r="C194" s="10"/>
      <c r="D194" s="12"/>
      <c r="E194" s="12">
        <v>100</v>
      </c>
      <c r="F194" s="12"/>
      <c r="G194" s="12"/>
      <c r="H194" s="12"/>
      <c r="I194" s="12">
        <v>189</v>
      </c>
      <c r="J194" s="45"/>
      <c r="K194" s="12">
        <v>240</v>
      </c>
      <c r="L194" s="12">
        <v>250</v>
      </c>
    </row>
    <row r="195" spans="1:12" ht="18" customHeight="1">
      <c r="A195" s="18" t="s">
        <v>347</v>
      </c>
      <c r="B195" s="10">
        <f t="shared" si="19"/>
        <v>5</v>
      </c>
      <c r="C195" s="10"/>
      <c r="D195" s="10"/>
      <c r="E195" s="19"/>
      <c r="F195" s="20"/>
      <c r="G195" s="21"/>
      <c r="H195" s="21"/>
      <c r="I195" s="27"/>
      <c r="J195" s="28">
        <v>5</v>
      </c>
      <c r="K195" s="28"/>
      <c r="L195" s="29"/>
    </row>
    <row r="197" ht="15">
      <c r="A197" t="s">
        <v>363</v>
      </c>
    </row>
  </sheetData>
  <sheetProtection/>
  <mergeCells count="3">
    <mergeCell ref="A2:L2"/>
    <mergeCell ref="A4:B4"/>
    <mergeCell ref="K4:L4"/>
  </mergeCells>
  <printOptions/>
  <pageMargins left="0.5118055555555555" right="0.39305555555555555" top="0.7479166666666667" bottom="0.7083333333333334" header="0.5" footer="0.5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余敬华</cp:lastModifiedBy>
  <cp:lastPrinted>2019-11-25T01:38:15Z</cp:lastPrinted>
  <dcterms:created xsi:type="dcterms:W3CDTF">2011-05-11T07:41:40Z</dcterms:created>
  <dcterms:modified xsi:type="dcterms:W3CDTF">2020-09-07T02:54:52Z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