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136号，关于提前下达2022年医疗服务与保障能力提升中央补助资金（中医药事业传承与发展部分）的通知（12086万元）\"/>
    </mc:Choice>
  </mc:AlternateContent>
  <bookViews>
    <workbookView xWindow="0" yWindow="0" windowWidth="28800" windowHeight="12465" firstSheet="3" activeTab="4"/>
  </bookViews>
  <sheets>
    <sheet name="附件1.资金分配表" sheetId="2" state="hidden" r:id="rId1"/>
    <sheet name="四川" sheetId="3" state="hidden" r:id="rId2"/>
    <sheet name="Sheet1" sheetId="1" state="hidden" r:id="rId3"/>
    <sheet name="汇总表" sheetId="5" r:id="rId4"/>
    <sheet name="明细表" sheetId="4" r:id="rId5"/>
    <sheet name="市州合并汇总" sheetId="9" state="hidden" r:id="rId6"/>
    <sheet name="扩权县" sheetId="8" state="hidden" r:id="rId7"/>
    <sheet name="Sheet2" sheetId="6" state="hidden" r:id="rId8"/>
    <sheet name="Sheet3" sheetId="7" state="hidden" r:id="rId9"/>
  </sheets>
  <definedNames>
    <definedName name="_xlnm._FilterDatabase" localSheetId="7" hidden="1">Sheet2!$E$1:$J$216</definedName>
    <definedName name="_xlnm._FilterDatabase" localSheetId="3" hidden="1">汇总表!$A$5:$D$112</definedName>
    <definedName name="_xlnm._FilterDatabase" localSheetId="6" hidden="1">扩权县!$A$4:$A$78</definedName>
    <definedName name="_xlnm._FilterDatabase" localSheetId="4" hidden="1">明细表!$A$4:$F$327</definedName>
    <definedName name="_xlnm.Print_Area" localSheetId="4">明细表!$A$1:$G$327</definedName>
    <definedName name="_xlnm.Print_Titles" localSheetId="0">附件1.资金分配表!$A:$A</definedName>
    <definedName name="_xlnm.Print_Titles" localSheetId="3">汇总表!$4:$4</definedName>
    <definedName name="_xlnm.Print_Titles" localSheetId="6">扩权县!$4:$5</definedName>
    <definedName name="_xlnm.Print_Titles" localSheetId="4">明细表!$4:$4</definedName>
    <definedName name="_xlnm.Print_Titles" localSheetId="1">四川!$A:$A</definedName>
  </definedNames>
  <calcPr calcId="152511" fullPrecision="0"/>
</workbook>
</file>

<file path=xl/calcChain.xml><?xml version="1.0" encoding="utf-8"?>
<calcChain xmlns="http://schemas.openxmlformats.org/spreadsheetml/2006/main">
  <c r="B44" i="5" l="1"/>
  <c r="B22" i="5"/>
  <c r="B6" i="5"/>
  <c r="C188" i="4"/>
  <c r="D188" i="4"/>
  <c r="E188" i="4"/>
  <c r="F188" i="4"/>
  <c r="G188" i="4"/>
  <c r="B188" i="4"/>
  <c r="C168" i="4"/>
  <c r="D168" i="4"/>
  <c r="E168" i="4"/>
  <c r="F168" i="4"/>
  <c r="G168" i="4"/>
  <c r="B168" i="4"/>
  <c r="C151" i="4"/>
  <c r="D151" i="4"/>
  <c r="E151" i="4"/>
  <c r="F151" i="4"/>
  <c r="G151" i="4"/>
  <c r="B151" i="4"/>
  <c r="C130" i="4"/>
  <c r="D130" i="4"/>
  <c r="E130" i="4"/>
  <c r="F130" i="4"/>
  <c r="G130" i="4"/>
  <c r="B130" i="4"/>
  <c r="C127" i="4"/>
  <c r="D127" i="4"/>
  <c r="E127" i="4"/>
  <c r="F127" i="4"/>
  <c r="G127" i="4"/>
  <c r="B127" i="4"/>
  <c r="C121" i="4"/>
  <c r="D121" i="4"/>
  <c r="E121" i="4"/>
  <c r="F121" i="4"/>
  <c r="G121" i="4"/>
  <c r="B121" i="4"/>
  <c r="C117" i="4"/>
  <c r="D117" i="4"/>
  <c r="E117" i="4"/>
  <c r="F117" i="4"/>
  <c r="G117" i="4"/>
  <c r="B117" i="4"/>
  <c r="C112" i="4"/>
  <c r="D112" i="4"/>
  <c r="E112" i="4"/>
  <c r="F112" i="4"/>
  <c r="G112" i="4"/>
  <c r="B112" i="4"/>
  <c r="C108" i="4"/>
  <c r="D108" i="4"/>
  <c r="E108" i="4"/>
  <c r="F108" i="4"/>
  <c r="G108" i="4"/>
  <c r="B108" i="4"/>
  <c r="C103" i="4"/>
  <c r="D103" i="4"/>
  <c r="E103" i="4"/>
  <c r="F103" i="4"/>
  <c r="G103" i="4"/>
  <c r="B103" i="4"/>
  <c r="C99" i="4"/>
  <c r="D99" i="4"/>
  <c r="E99" i="4"/>
  <c r="F99" i="4"/>
  <c r="G99" i="4"/>
  <c r="B99" i="4"/>
  <c r="C94" i="4"/>
  <c r="D94" i="4"/>
  <c r="E94" i="4"/>
  <c r="F94" i="4"/>
  <c r="G94" i="4"/>
  <c r="B94" i="4"/>
  <c r="G89" i="4"/>
  <c r="G85" i="4"/>
  <c r="G79" i="4"/>
  <c r="G74" i="4"/>
  <c r="G70" i="4"/>
  <c r="G65" i="4"/>
  <c r="G60" i="4"/>
  <c r="G55" i="4"/>
  <c r="G48" i="4"/>
  <c r="G23" i="4"/>
  <c r="C89" i="4"/>
  <c r="D89" i="4"/>
  <c r="E89" i="4"/>
  <c r="F89" i="4"/>
  <c r="B89" i="4"/>
  <c r="C85" i="4"/>
  <c r="D85" i="4"/>
  <c r="E85" i="4"/>
  <c r="F85" i="4"/>
  <c r="B85" i="4"/>
  <c r="C79" i="4"/>
  <c r="D79" i="4"/>
  <c r="E79" i="4"/>
  <c r="F79" i="4"/>
  <c r="B79" i="4"/>
  <c r="C74" i="4"/>
  <c r="D74" i="4"/>
  <c r="E74" i="4"/>
  <c r="F74" i="4"/>
  <c r="B74" i="4"/>
  <c r="C70" i="4"/>
  <c r="D70" i="4"/>
  <c r="E70" i="4"/>
  <c r="F70" i="4"/>
  <c r="B70" i="4"/>
  <c r="C65" i="4"/>
  <c r="D65" i="4"/>
  <c r="E65" i="4"/>
  <c r="F65" i="4"/>
  <c r="B65" i="4"/>
  <c r="C60" i="4"/>
  <c r="D60" i="4"/>
  <c r="E60" i="4"/>
  <c r="F60" i="4"/>
  <c r="B60" i="4"/>
  <c r="C55" i="4"/>
  <c r="D55" i="4"/>
  <c r="E55" i="4"/>
  <c r="F55" i="4"/>
  <c r="B55" i="4"/>
  <c r="C48" i="4"/>
  <c r="D48" i="4"/>
  <c r="E48" i="4"/>
  <c r="F48" i="4"/>
  <c r="B48" i="4"/>
  <c r="B23" i="4"/>
  <c r="C23" i="4"/>
  <c r="D23" i="4"/>
  <c r="E23" i="4"/>
  <c r="F23" i="4"/>
  <c r="C6" i="4"/>
  <c r="D6" i="4"/>
  <c r="E6" i="4"/>
  <c r="F6" i="4"/>
  <c r="G6" i="4"/>
  <c r="B6" i="4"/>
  <c r="H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9" i="4"/>
  <c r="H50" i="4"/>
  <c r="H51" i="4"/>
  <c r="H52" i="4"/>
  <c r="H53" i="4"/>
  <c r="H54" i="4"/>
  <c r="H56" i="4"/>
  <c r="H57" i="4"/>
  <c r="H58" i="4"/>
  <c r="H59" i="4"/>
  <c r="H61" i="4"/>
  <c r="H62" i="4"/>
  <c r="H63" i="4"/>
  <c r="H64" i="4"/>
  <c r="H66" i="4"/>
  <c r="H67" i="4"/>
  <c r="H68" i="4"/>
  <c r="H69" i="4"/>
  <c r="H71" i="4"/>
  <c r="H72" i="4"/>
  <c r="H73" i="4"/>
  <c r="H75" i="4"/>
  <c r="H76" i="4"/>
  <c r="H77" i="4"/>
  <c r="H78" i="4"/>
  <c r="H80" i="4"/>
  <c r="H81" i="4"/>
  <c r="H82" i="4"/>
  <c r="H83" i="4"/>
  <c r="H84" i="4"/>
  <c r="H86" i="4"/>
  <c r="H87" i="4"/>
  <c r="H88" i="4"/>
  <c r="H90" i="4"/>
  <c r="H91" i="4"/>
  <c r="H92" i="4"/>
  <c r="H93" i="4"/>
  <c r="H95" i="4"/>
  <c r="H96" i="4"/>
  <c r="H97" i="4"/>
  <c r="H98" i="4"/>
  <c r="H100" i="4"/>
  <c r="H101" i="4"/>
  <c r="H102" i="4"/>
  <c r="H104" i="4"/>
  <c r="H105" i="4"/>
  <c r="H106" i="4"/>
  <c r="H107" i="4"/>
  <c r="H109" i="4"/>
  <c r="H110" i="4"/>
  <c r="H111" i="4"/>
  <c r="H113" i="4"/>
  <c r="H114" i="4"/>
  <c r="H115" i="4"/>
  <c r="H116" i="4"/>
  <c r="H118" i="4"/>
  <c r="H119" i="4"/>
  <c r="H117" i="4" s="1"/>
  <c r="H120" i="4"/>
  <c r="H122" i="4"/>
  <c r="H123" i="4"/>
  <c r="H124" i="4"/>
  <c r="H125" i="4"/>
  <c r="H126" i="4"/>
  <c r="H128" i="4"/>
  <c r="H129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48" i="4" l="1"/>
  <c r="H70" i="4"/>
  <c r="H60" i="4"/>
  <c r="C22" i="4"/>
  <c r="E22" i="4"/>
  <c r="H130" i="4"/>
  <c r="H89" i="4"/>
  <c r="H79" i="4"/>
  <c r="H99" i="4"/>
  <c r="D22" i="4"/>
  <c r="F22" i="4"/>
  <c r="G22" i="4"/>
  <c r="H65" i="4"/>
  <c r="H103" i="4"/>
  <c r="H108" i="4"/>
  <c r="H127" i="4"/>
  <c r="H55" i="4"/>
  <c r="H74" i="4"/>
  <c r="H85" i="4"/>
  <c r="H168" i="4"/>
  <c r="B22" i="4"/>
  <c r="H94" i="4"/>
  <c r="H151" i="4"/>
  <c r="H188" i="4"/>
  <c r="H112" i="4"/>
  <c r="H121" i="4"/>
  <c r="H23" i="4"/>
  <c r="H6" i="4"/>
  <c r="G198" i="6"/>
  <c r="G178" i="6"/>
  <c r="G162" i="6"/>
  <c r="G158" i="6"/>
  <c r="G152" i="6"/>
  <c r="G143" i="6"/>
  <c r="G134" i="6"/>
  <c r="G128" i="6"/>
  <c r="G116" i="6"/>
  <c r="G109" i="6"/>
  <c r="G99" i="6"/>
  <c r="J89" i="6"/>
  <c r="G89" i="6"/>
  <c r="G82" i="6"/>
  <c r="G77" i="6"/>
  <c r="G68" i="6"/>
  <c r="J55" i="6"/>
  <c r="G55" i="6"/>
  <c r="J45" i="6"/>
  <c r="G45" i="6"/>
  <c r="J37" i="6"/>
  <c r="G37" i="6"/>
  <c r="J33" i="6"/>
  <c r="G33" i="6"/>
  <c r="J27" i="6"/>
  <c r="G27" i="6"/>
  <c r="G3" i="6"/>
  <c r="H198" i="6"/>
  <c r="H162" i="6"/>
  <c r="H178" i="6"/>
  <c r="H158" i="6"/>
  <c r="I158" i="6" s="1"/>
  <c r="H77" i="6"/>
  <c r="H33" i="6"/>
  <c r="H3" i="6"/>
  <c r="AK38" i="2"/>
  <c r="AJ38" i="2"/>
  <c r="U38" i="2"/>
  <c r="T38" i="2"/>
  <c r="B38" i="2"/>
  <c r="AU37" i="2"/>
  <c r="AK37" i="2"/>
  <c r="AJ37" i="2"/>
  <c r="U37" i="2"/>
  <c r="T37" i="2"/>
  <c r="E37" i="2"/>
  <c r="D37" i="2"/>
  <c r="B37" i="2"/>
  <c r="AU36" i="2"/>
  <c r="AK36" i="2"/>
  <c r="AJ36" i="2"/>
  <c r="U36" i="2"/>
  <c r="T36" i="2"/>
  <c r="E36" i="2"/>
  <c r="D36" i="2"/>
  <c r="B36" i="2" s="1"/>
  <c r="C36" i="2"/>
  <c r="AU35" i="2"/>
  <c r="AK35" i="2"/>
  <c r="AJ35" i="2"/>
  <c r="U35" i="2"/>
  <c r="T35" i="2"/>
  <c r="E35" i="2"/>
  <c r="D35" i="2"/>
  <c r="B35" i="2"/>
  <c r="AU34" i="2"/>
  <c r="AK34" i="2"/>
  <c r="AJ34" i="2"/>
  <c r="U34" i="2"/>
  <c r="T34" i="2"/>
  <c r="E34" i="2"/>
  <c r="D34" i="2"/>
  <c r="B34" i="2" s="1"/>
  <c r="C34" i="2"/>
  <c r="AU33" i="2"/>
  <c r="AK33" i="2"/>
  <c r="AJ33" i="2"/>
  <c r="U33" i="2"/>
  <c r="T33" i="2"/>
  <c r="E33" i="2"/>
  <c r="D33" i="2"/>
  <c r="B33" i="2" s="1"/>
  <c r="AU32" i="2"/>
  <c r="AK32" i="2"/>
  <c r="AJ32" i="2"/>
  <c r="U32" i="2"/>
  <c r="T32" i="2"/>
  <c r="E32" i="2"/>
  <c r="D32" i="2"/>
  <c r="B32" i="2" s="1"/>
  <c r="AU31" i="2"/>
  <c r="AK31" i="2"/>
  <c r="AJ31" i="2"/>
  <c r="U31" i="2"/>
  <c r="T31" i="2"/>
  <c r="B31" i="2" s="1"/>
  <c r="E31" i="2"/>
  <c r="D31" i="2"/>
  <c r="AU30" i="2"/>
  <c r="AK30" i="2"/>
  <c r="AJ30" i="2"/>
  <c r="U30" i="2"/>
  <c r="T30" i="2"/>
  <c r="B30" i="2" s="1"/>
  <c r="E30" i="2"/>
  <c r="C30" i="2" s="1"/>
  <c r="D30" i="2"/>
  <c r="AU29" i="2"/>
  <c r="AK29" i="2"/>
  <c r="AJ29" i="2"/>
  <c r="U29" i="2"/>
  <c r="T29" i="2"/>
  <c r="B29" i="2" s="1"/>
  <c r="E29" i="2"/>
  <c r="D29" i="2"/>
  <c r="AU28" i="2"/>
  <c r="AK28" i="2"/>
  <c r="AJ28" i="2"/>
  <c r="U28" i="2"/>
  <c r="T28" i="2"/>
  <c r="E28" i="2"/>
  <c r="C28" i="2" s="1"/>
  <c r="D28" i="2"/>
  <c r="AU27" i="2"/>
  <c r="AK27" i="2"/>
  <c r="AJ27" i="2"/>
  <c r="U27" i="2"/>
  <c r="T27" i="2"/>
  <c r="B27" i="2" s="1"/>
  <c r="E27" i="2"/>
  <c r="C27" i="2" s="1"/>
  <c r="D27" i="2"/>
  <c r="AU26" i="2"/>
  <c r="AK26" i="2"/>
  <c r="AJ26" i="2"/>
  <c r="U26" i="2"/>
  <c r="T26" i="2"/>
  <c r="E26" i="2"/>
  <c r="C26" i="2" s="1"/>
  <c r="D26" i="2"/>
  <c r="B26" i="2"/>
  <c r="AU25" i="2"/>
  <c r="C25" i="2" s="1"/>
  <c r="AK25" i="2"/>
  <c r="AJ25" i="2"/>
  <c r="U25" i="2"/>
  <c r="T25" i="2"/>
  <c r="E25" i="2"/>
  <c r="D25" i="2"/>
  <c r="AU24" i="2"/>
  <c r="AK24" i="2"/>
  <c r="AJ24" i="2"/>
  <c r="U24" i="2"/>
  <c r="T24" i="2"/>
  <c r="E24" i="2"/>
  <c r="C24" i="2" s="1"/>
  <c r="D24" i="2"/>
  <c r="AU23" i="2"/>
  <c r="AK23" i="2"/>
  <c r="AJ23" i="2"/>
  <c r="U23" i="2"/>
  <c r="T23" i="2"/>
  <c r="E23" i="2"/>
  <c r="C23" i="2" s="1"/>
  <c r="D23" i="2"/>
  <c r="AU22" i="2"/>
  <c r="AK22" i="2"/>
  <c r="AJ22" i="2"/>
  <c r="U22" i="2"/>
  <c r="T22" i="2"/>
  <c r="E22" i="2"/>
  <c r="D22" i="2"/>
  <c r="B22" i="2"/>
  <c r="AU21" i="2"/>
  <c r="AK21" i="2"/>
  <c r="AJ21" i="2"/>
  <c r="U21" i="2"/>
  <c r="T21" i="2"/>
  <c r="E21" i="2"/>
  <c r="D21" i="2"/>
  <c r="B21" i="2"/>
  <c r="AU20" i="2"/>
  <c r="AK20" i="2"/>
  <c r="AJ20" i="2"/>
  <c r="U20" i="2"/>
  <c r="T20" i="2"/>
  <c r="E20" i="2"/>
  <c r="D20" i="2"/>
  <c r="B20" i="2" s="1"/>
  <c r="C20" i="2"/>
  <c r="AU19" i="2"/>
  <c r="AK19" i="2"/>
  <c r="AJ19" i="2"/>
  <c r="U19" i="2"/>
  <c r="T19" i="2"/>
  <c r="E19" i="2"/>
  <c r="D19" i="2"/>
  <c r="B19" i="2"/>
  <c r="AU18" i="2"/>
  <c r="AK18" i="2"/>
  <c r="AJ18" i="2"/>
  <c r="U18" i="2"/>
  <c r="T18" i="2"/>
  <c r="E18" i="2"/>
  <c r="D18" i="2"/>
  <c r="B18" i="2" s="1"/>
  <c r="C18" i="2"/>
  <c r="AU17" i="2"/>
  <c r="AK17" i="2"/>
  <c r="AJ17" i="2"/>
  <c r="U17" i="2"/>
  <c r="T17" i="2"/>
  <c r="E17" i="2"/>
  <c r="D17" i="2"/>
  <c r="B17" i="2" s="1"/>
  <c r="AU16" i="2"/>
  <c r="AK16" i="2"/>
  <c r="AJ16" i="2"/>
  <c r="U16" i="2"/>
  <c r="T16" i="2"/>
  <c r="E16" i="2"/>
  <c r="D16" i="2"/>
  <c r="B16" i="2" s="1"/>
  <c r="AU15" i="2"/>
  <c r="AK15" i="2"/>
  <c r="AJ15" i="2"/>
  <c r="U15" i="2"/>
  <c r="T15" i="2"/>
  <c r="B15" i="2" s="1"/>
  <c r="E15" i="2"/>
  <c r="D15" i="2"/>
  <c r="AU14" i="2"/>
  <c r="AK14" i="2"/>
  <c r="AJ14" i="2"/>
  <c r="U14" i="2"/>
  <c r="T14" i="2"/>
  <c r="B14" i="2" s="1"/>
  <c r="E14" i="2"/>
  <c r="C14" i="2" s="1"/>
  <c r="D14" i="2"/>
  <c r="AU13" i="2"/>
  <c r="AK13" i="2"/>
  <c r="AJ13" i="2"/>
  <c r="U13" i="2"/>
  <c r="T13" i="2"/>
  <c r="E13" i="2"/>
  <c r="D13" i="2"/>
  <c r="AU12" i="2"/>
  <c r="AK12" i="2"/>
  <c r="AJ12" i="2"/>
  <c r="U12" i="2"/>
  <c r="T12" i="2"/>
  <c r="E12" i="2"/>
  <c r="C12" i="2" s="1"/>
  <c r="D12" i="2"/>
  <c r="AU11" i="2"/>
  <c r="AK11" i="2"/>
  <c r="AJ11" i="2"/>
  <c r="U11" i="2"/>
  <c r="T11" i="2"/>
  <c r="B11" i="2" s="1"/>
  <c r="E11" i="2"/>
  <c r="C11" i="2" s="1"/>
  <c r="D11" i="2"/>
  <c r="AU10" i="2"/>
  <c r="AK10" i="2"/>
  <c r="AJ10" i="2"/>
  <c r="U10" i="2"/>
  <c r="T10" i="2"/>
  <c r="E10" i="2"/>
  <c r="C10" i="2" s="1"/>
  <c r="D10" i="2"/>
  <c r="B10" i="2"/>
  <c r="AU9" i="2"/>
  <c r="C9" i="2" s="1"/>
  <c r="AK9" i="2"/>
  <c r="AJ9" i="2"/>
  <c r="U9" i="2"/>
  <c r="T9" i="2"/>
  <c r="E9" i="2"/>
  <c r="D9" i="2"/>
  <c r="AK8" i="2"/>
  <c r="AJ8" i="2"/>
  <c r="U8" i="2"/>
  <c r="T8" i="2"/>
  <c r="E8" i="2"/>
  <c r="C8" i="2" s="1"/>
  <c r="D8" i="2"/>
  <c r="B8" i="2" s="1"/>
  <c r="AK7" i="2"/>
  <c r="AJ7" i="2"/>
  <c r="U7" i="2"/>
  <c r="T7" i="2"/>
  <c r="E7" i="2"/>
  <c r="D7" i="2"/>
  <c r="C7" i="2"/>
  <c r="BE6" i="2"/>
  <c r="BD6" i="2"/>
  <c r="BC6" i="2"/>
  <c r="BB6" i="2"/>
  <c r="BA6" i="2"/>
  <c r="AZ6" i="2"/>
  <c r="AY6" i="2"/>
  <c r="AX6" i="2"/>
  <c r="AW6" i="2"/>
  <c r="AV6" i="2"/>
  <c r="AT6" i="2"/>
  <c r="AS6" i="2"/>
  <c r="AR6" i="2"/>
  <c r="AQ6" i="2"/>
  <c r="AP6" i="2"/>
  <c r="AO6" i="2"/>
  <c r="AN6" i="2"/>
  <c r="AM6" i="2"/>
  <c r="AL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H22" i="4" l="1"/>
  <c r="D6" i="2"/>
  <c r="B6" i="2" s="1"/>
  <c r="AJ6" i="2"/>
  <c r="T6" i="2"/>
  <c r="C13" i="2"/>
  <c r="C29" i="2"/>
  <c r="I3" i="6"/>
  <c r="B9" i="2"/>
  <c r="B13" i="2"/>
  <c r="C16" i="2"/>
  <c r="C17" i="2"/>
  <c r="C19" i="2"/>
  <c r="C22" i="2"/>
  <c r="B23" i="2"/>
  <c r="B25" i="2"/>
  <c r="C32" i="2"/>
  <c r="C33" i="2"/>
  <c r="C35" i="2"/>
  <c r="C38" i="2"/>
  <c r="I162" i="6"/>
  <c r="B12" i="2"/>
  <c r="C15" i="2"/>
  <c r="C21" i="2"/>
  <c r="B24" i="2"/>
  <c r="B28" i="2"/>
  <c r="C31" i="2"/>
  <c r="C37" i="2"/>
  <c r="H152" i="6"/>
  <c r="I152" i="6" s="1"/>
  <c r="H128" i="6"/>
  <c r="I128" i="6" s="1"/>
  <c r="H116" i="6"/>
  <c r="I116" i="6" s="1"/>
  <c r="H45" i="6"/>
  <c r="I45" i="6" s="1"/>
  <c r="H37" i="6"/>
  <c r="I37" i="6" s="1"/>
  <c r="I33" i="6"/>
  <c r="I178" i="6"/>
  <c r="H68" i="6"/>
  <c r="I68" i="6" s="1"/>
  <c r="H143" i="6"/>
  <c r="I143" i="6" s="1"/>
  <c r="H109" i="6"/>
  <c r="I109" i="6" s="1"/>
  <c r="H55" i="6"/>
  <c r="I55" i="6" s="1"/>
  <c r="H82" i="6"/>
  <c r="I82" i="6" s="1"/>
  <c r="B7" i="2"/>
  <c r="E6" i="2"/>
  <c r="AK6" i="2"/>
  <c r="H89" i="6"/>
  <c r="I89" i="6" s="1"/>
  <c r="H99" i="6"/>
  <c r="I99" i="6" s="1"/>
  <c r="I77" i="6"/>
  <c r="AU6" i="2"/>
  <c r="U6" i="2"/>
  <c r="H27" i="6"/>
  <c r="I27" i="6" s="1"/>
  <c r="H134" i="6"/>
  <c r="I134" i="6" s="1"/>
  <c r="G2" i="6"/>
  <c r="I198" i="6"/>
  <c r="I2" i="6" l="1"/>
  <c r="H2" i="6"/>
  <c r="D18" i="9"/>
  <c r="D17" i="9"/>
  <c r="D10" i="9"/>
  <c r="D16" i="9"/>
  <c r="D11" i="9"/>
  <c r="D15" i="9"/>
  <c r="D6" i="9"/>
  <c r="C6" i="2"/>
  <c r="D21" i="9"/>
  <c r="D12" i="9"/>
  <c r="D13" i="9"/>
  <c r="D7" i="9"/>
  <c r="D14" i="9"/>
  <c r="D8" i="9"/>
  <c r="D23" i="9" l="1"/>
  <c r="D3" i="9"/>
  <c r="D20" i="9"/>
  <c r="D22" i="9"/>
  <c r="D19" i="9"/>
  <c r="D5" i="9"/>
  <c r="D9" i="9"/>
  <c r="D4" i="9"/>
  <c r="D2" i="9" l="1"/>
</calcChain>
</file>

<file path=xl/sharedStrings.xml><?xml version="1.0" encoding="utf-8"?>
<sst xmlns="http://schemas.openxmlformats.org/spreadsheetml/2006/main" count="1274" uniqueCount="753">
  <si>
    <t>附件1</t>
  </si>
  <si>
    <t>2022年中央对地方转移支付项目任务量和资金分配表</t>
  </si>
  <si>
    <t>省份</t>
  </si>
  <si>
    <t>总计</t>
  </si>
  <si>
    <t>一、中医药文化弘扬工程</t>
  </si>
  <si>
    <t>二、中医药特色人才培养专项</t>
  </si>
  <si>
    <t>三、中央对地方转移支付中医药资金绩效监管和专项审计</t>
  </si>
  <si>
    <t>四、中医药监督执法能力提升项目</t>
  </si>
  <si>
    <t>五、中医药康复服务能力提升</t>
  </si>
  <si>
    <t>六、中医医院应急和救治能力建设</t>
  </si>
  <si>
    <t>七、基层中医药服务能力建设</t>
  </si>
  <si>
    <t>八、健康中国中医药专项行动</t>
  </si>
  <si>
    <t>九、少数民族医医院制剂能力建设</t>
  </si>
  <si>
    <t>十、中医药古籍修复能力建设</t>
  </si>
  <si>
    <t>十一、基于重点研究室研究领域的中医临床疗效提升项目</t>
  </si>
  <si>
    <t>十二、中药质量保障</t>
  </si>
  <si>
    <t>小计</t>
  </si>
  <si>
    <t>普及中医药经典</t>
  </si>
  <si>
    <t>建设中医药文化
传播平台</t>
  </si>
  <si>
    <t>举办中医药
文化活动</t>
  </si>
  <si>
    <t>建设中医药健康
文化知识角</t>
  </si>
  <si>
    <r>
      <rPr>
        <b/>
        <sz val="10"/>
        <rFont val="宋体"/>
        <family val="3"/>
        <charset val="134"/>
      </rPr>
      <t>制作中医药文化产品</t>
    </r>
  </si>
  <si>
    <t>推动中医药
文化进校园</t>
  </si>
  <si>
    <t>开展公民中医药健康文化素养水平监测</t>
  </si>
  <si>
    <t>中医药领军
人才项目</t>
  </si>
  <si>
    <t>2022年全国基层名老中医药专家传承工作室</t>
  </si>
  <si>
    <t>2021年全国基层名老中医药专家传承工作室</t>
  </si>
  <si>
    <t>中医类别全科医生转岗培训</t>
  </si>
  <si>
    <t>国家中医药应对重大公共卫生事件和疫病防治骨干人才库</t>
  </si>
  <si>
    <t>中医馆骨干人才
培训项目</t>
  </si>
  <si>
    <t>办案能手选拔</t>
  </si>
  <si>
    <t>知识与技能培训</t>
  </si>
  <si>
    <t>数量
（个）</t>
  </si>
  <si>
    <t>金额
（万元）</t>
  </si>
  <si>
    <t>数量（个）</t>
  </si>
  <si>
    <t>数量（项）</t>
  </si>
  <si>
    <t>数量（场）</t>
  </si>
  <si>
    <t>数量
(个)</t>
  </si>
  <si>
    <t>金额
(万元)</t>
  </si>
  <si>
    <t>合计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</si>
  <si>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</si>
  <si>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</si>
  <si>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</si>
  <si>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</si>
  <si>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</si>
  <si>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</si>
  <si>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</si>
  <si>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</si>
  <si>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</si>
  <si>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</si>
  <si>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</si>
  <si>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</si>
  <si>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</si>
  <si>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</si>
  <si>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</si>
  <si>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</si>
  <si>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</si>
  <si>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</si>
  <si>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</si>
  <si>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</si>
  <si>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</si>
  <si>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</si>
  <si>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</si>
  <si>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</si>
  <si>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</si>
  <si>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</si>
  <si>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</si>
  <si>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</si>
  <si>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</si>
  <si>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</si>
  <si>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</si>
  <si>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</si>
  <si>
    <r>
      <rPr>
        <sz val="10"/>
        <color indexed="8"/>
        <rFont val="宋体"/>
        <family val="3"/>
        <charset val="134"/>
      </rPr>
      <t>附件</t>
    </r>
    <r>
      <rPr>
        <sz val="10"/>
        <color indexed="8"/>
        <rFont val="Times New Roman"/>
        <family val="1"/>
      </rPr>
      <t>1</t>
    </r>
  </si>
  <si>
    <t>单位：万元</t>
  </si>
  <si>
    <r>
      <rPr>
        <sz val="10"/>
        <color indexed="8"/>
        <rFont val="宋体"/>
        <family val="3"/>
        <charset val="134"/>
      </rPr>
      <t>省份</t>
    </r>
  </si>
  <si>
    <r>
      <rPr>
        <sz val="10"/>
        <color indexed="8"/>
        <rFont val="宋体"/>
        <family val="3"/>
        <charset val="134"/>
      </rPr>
      <t>二、中医药特色人才培养专项</t>
    </r>
  </si>
  <si>
    <r>
      <rPr>
        <sz val="10"/>
        <color indexed="8"/>
        <rFont val="宋体"/>
        <family val="3"/>
        <charset val="134"/>
      </rPr>
      <t>三、中央对地方转移支付中医药资金绩效监管和专项审计</t>
    </r>
  </si>
  <si>
    <r>
      <rPr>
        <sz val="10"/>
        <color theme="1"/>
        <rFont val="宋体"/>
        <family val="3"/>
        <charset val="134"/>
      </rPr>
      <t>四、中医药监督执法能力提升项目</t>
    </r>
  </si>
  <si>
    <r>
      <rPr>
        <sz val="10"/>
        <color theme="1"/>
        <rFont val="宋体"/>
        <family val="3"/>
        <charset val="134"/>
      </rPr>
      <t>五、中医药康复服务能力提升</t>
    </r>
  </si>
  <si>
    <r>
      <rPr>
        <sz val="10"/>
        <color theme="1"/>
        <rFont val="宋体"/>
        <family val="3"/>
        <charset val="134"/>
      </rPr>
      <t>六、中医医院应急和救治能力建设</t>
    </r>
  </si>
  <si>
    <r>
      <rPr>
        <sz val="10"/>
        <color theme="1"/>
        <rFont val="宋体"/>
        <family val="3"/>
        <charset val="134"/>
      </rPr>
      <t>七、基层中医药服务能力建设</t>
    </r>
  </si>
  <si>
    <r>
      <rPr>
        <sz val="10"/>
        <color theme="1"/>
        <rFont val="宋体"/>
        <family val="3"/>
        <charset val="134"/>
      </rPr>
      <t>八、健康中国中医药专项行动</t>
    </r>
  </si>
  <si>
    <r>
      <rPr>
        <sz val="10"/>
        <color theme="1"/>
        <rFont val="宋体"/>
        <family val="3"/>
        <charset val="134"/>
      </rPr>
      <t>九、少数民族医医院制剂能力建设</t>
    </r>
  </si>
  <si>
    <r>
      <rPr>
        <sz val="10"/>
        <rFont val="宋体"/>
        <family val="3"/>
        <charset val="134"/>
      </rPr>
      <t>十、中医药古籍修复能力建设</t>
    </r>
  </si>
  <si>
    <r>
      <rPr>
        <sz val="10"/>
        <color theme="1"/>
        <rFont val="宋体"/>
        <family val="3"/>
        <charset val="134"/>
      </rPr>
      <t>十一、基于重点研究室研究领域的中医临床疗效提升项目</t>
    </r>
  </si>
  <si>
    <r>
      <rPr>
        <sz val="10"/>
        <color theme="1"/>
        <rFont val="宋体"/>
        <family val="3"/>
        <charset val="134"/>
      </rPr>
      <t>十二、中药质量保障</t>
    </r>
  </si>
  <si>
    <r>
      <rPr>
        <sz val="10"/>
        <color indexed="8"/>
        <rFont val="宋体"/>
        <family val="3"/>
        <charset val="134"/>
      </rPr>
      <t>普及中医药经典</t>
    </r>
  </si>
  <si>
    <t>建设中医药文化传播平台</t>
  </si>
  <si>
    <t>举办中医药文化活动</t>
  </si>
  <si>
    <t>建设中医药健康文化知识角</t>
  </si>
  <si>
    <t>制作中医药文化产品</t>
  </si>
  <si>
    <t>推动中医药文化进校园</t>
  </si>
  <si>
    <r>
      <rPr>
        <sz val="10"/>
        <rFont val="宋体"/>
        <family val="3"/>
        <charset val="134"/>
      </rPr>
      <t>开展公民中医药健康文化素养水平监测</t>
    </r>
  </si>
  <si>
    <t>中医药领军人才项目</t>
  </si>
  <si>
    <r>
      <rPr>
        <sz val="10"/>
        <color indexed="8"/>
        <rFont val="Times New Roman"/>
        <family val="1"/>
      </rPr>
      <t>2022</t>
    </r>
    <r>
      <rPr>
        <sz val="10"/>
        <color indexed="8"/>
        <rFont val="宋体"/>
        <family val="3"/>
        <charset val="134"/>
      </rPr>
      <t>年全国基层名老中医药专家传承工作室</t>
    </r>
  </si>
  <si>
    <r>
      <rPr>
        <sz val="10"/>
        <color indexed="8"/>
        <rFont val="Times New Roman"/>
        <family val="1"/>
      </rPr>
      <t>2021</t>
    </r>
    <r>
      <rPr>
        <sz val="10"/>
        <color indexed="8"/>
        <rFont val="宋体"/>
        <family val="3"/>
        <charset val="134"/>
      </rPr>
      <t>年全国基层名老中医药专家传承工作室</t>
    </r>
  </si>
  <si>
    <r>
      <rPr>
        <sz val="10"/>
        <color indexed="8"/>
        <rFont val="宋体"/>
        <family val="3"/>
        <charset val="134"/>
      </rPr>
      <t>中医类别全科医生转岗培训</t>
    </r>
  </si>
  <si>
    <r>
      <rPr>
        <sz val="10"/>
        <color indexed="8"/>
        <rFont val="宋体"/>
        <family val="3"/>
        <charset val="134"/>
      </rPr>
      <t>国家中医药应对重大公共卫生事件和疫病防治骨干人才库</t>
    </r>
  </si>
  <si>
    <t>中医馆骨干人才培训项目</t>
  </si>
  <si>
    <r>
      <rPr>
        <sz val="10"/>
        <color indexed="8"/>
        <rFont val="宋体"/>
        <family val="3"/>
        <charset val="134"/>
      </rPr>
      <t>办案能手选拔</t>
    </r>
  </si>
  <si>
    <r>
      <rPr>
        <sz val="10"/>
        <color indexed="8"/>
        <rFont val="宋体"/>
        <family val="3"/>
        <charset val="134"/>
      </rPr>
      <t>知识与技能培训</t>
    </r>
  </si>
  <si>
    <r>
      <rPr>
        <sz val="10"/>
        <color indexed="8"/>
        <rFont val="宋体"/>
        <family val="3"/>
        <charset val="134"/>
      </rPr>
      <t>四川</t>
    </r>
  </si>
  <si>
    <t>单位、地区</t>
  </si>
  <si>
    <t>金  额</t>
  </si>
  <si>
    <r>
      <rPr>
        <b/>
        <sz val="10"/>
        <color theme="1"/>
        <rFont val="宋体"/>
        <family val="3"/>
        <charset val="134"/>
      </rPr>
      <t>省本级小计</t>
    </r>
  </si>
  <si>
    <t>省本级</t>
  </si>
  <si>
    <r>
      <rPr>
        <sz val="10"/>
        <color theme="1"/>
        <rFont val="宋体"/>
        <family val="3"/>
        <charset val="134"/>
      </rPr>
      <t>成都中医药大学附属医院</t>
    </r>
  </si>
  <si>
    <t>四川省骨科医院</t>
  </si>
  <si>
    <t>西南医科大学附属中医医院</t>
  </si>
  <si>
    <t>四川省第二中医医院</t>
  </si>
  <si>
    <t>四川省中西医结合医院</t>
  </si>
  <si>
    <t>成都中医药大学</t>
  </si>
  <si>
    <t>四川省中医药科学院</t>
  </si>
  <si>
    <t>四川省中医药发展服务中心</t>
  </si>
  <si>
    <t>成都中医药大学第三附属医院</t>
  </si>
  <si>
    <r>
      <rPr>
        <sz val="10"/>
        <color theme="1"/>
        <rFont val="宋体"/>
        <family val="3"/>
        <charset val="134"/>
      </rPr>
      <t>成都体育学院附属体育医院</t>
    </r>
  </si>
  <si>
    <r>
      <rPr>
        <sz val="10"/>
        <color theme="1"/>
        <rFont val="宋体"/>
        <family val="3"/>
        <charset val="134"/>
      </rPr>
      <t>八一骨科医院</t>
    </r>
  </si>
  <si>
    <r>
      <rPr>
        <sz val="10"/>
        <color theme="1"/>
        <rFont val="宋体"/>
        <family val="3"/>
        <charset val="134"/>
      </rPr>
      <t>四川何氏骨科医院</t>
    </r>
  </si>
  <si>
    <r>
      <rPr>
        <sz val="10"/>
        <color theme="1"/>
        <rFont val="宋体"/>
        <family val="3"/>
        <charset val="134"/>
      </rPr>
      <t>四川天祥骨科医院</t>
    </r>
  </si>
  <si>
    <r>
      <rPr>
        <sz val="10"/>
        <color theme="1"/>
        <rFont val="宋体"/>
        <family val="3"/>
        <charset val="134"/>
      </rPr>
      <t>成都肛肠专科医院</t>
    </r>
  </si>
  <si>
    <r>
      <rPr>
        <sz val="10"/>
        <color theme="1"/>
        <rFont val="宋体"/>
        <family val="3"/>
        <charset val="134"/>
      </rPr>
      <t>四川省针灸学校</t>
    </r>
  </si>
  <si>
    <t>*</t>
  </si>
  <si>
    <t>成都市</t>
  </si>
  <si>
    <t>绵阳市</t>
  </si>
  <si>
    <t>德阳市</t>
  </si>
  <si>
    <t>自贡市</t>
  </si>
  <si>
    <t>南充市</t>
  </si>
  <si>
    <t>攀枝花市</t>
  </si>
  <si>
    <t>泸州市</t>
  </si>
  <si>
    <t>广元市</t>
  </si>
  <si>
    <t>遂宁市</t>
  </si>
  <si>
    <t>乐山市</t>
  </si>
  <si>
    <t>内江市</t>
  </si>
  <si>
    <t>广安市</t>
  </si>
  <si>
    <t>达州市</t>
  </si>
  <si>
    <t>巴中市</t>
  </si>
  <si>
    <t>雅安市</t>
  </si>
  <si>
    <t>眉山市</t>
  </si>
  <si>
    <t>宜宾市</t>
  </si>
  <si>
    <t>资阳市</t>
  </si>
  <si>
    <t>甘孜州</t>
  </si>
  <si>
    <t>阿坝州</t>
  </si>
  <si>
    <t>凉山州</t>
  </si>
  <si>
    <t>遂宁</t>
  </si>
  <si>
    <t>乐山</t>
  </si>
  <si>
    <t>绵阳</t>
  </si>
  <si>
    <t>平武县</t>
  </si>
  <si>
    <t>北川县</t>
  </si>
  <si>
    <t>南充</t>
  </si>
  <si>
    <t>宜宾</t>
  </si>
  <si>
    <t>雅安</t>
  </si>
  <si>
    <t>达州</t>
  </si>
  <si>
    <t>广元</t>
  </si>
  <si>
    <t>巴中</t>
  </si>
  <si>
    <t>内江</t>
  </si>
  <si>
    <t>眉山</t>
  </si>
  <si>
    <t>泸州</t>
  </si>
  <si>
    <t>德阳</t>
  </si>
  <si>
    <t>青川县</t>
  </si>
  <si>
    <t>峨边县</t>
  </si>
  <si>
    <t>马边县</t>
  </si>
  <si>
    <t>洪雅县</t>
  </si>
  <si>
    <t>丹棱县</t>
  </si>
  <si>
    <t>青神县</t>
  </si>
  <si>
    <t>高县</t>
  </si>
  <si>
    <t>兴文县</t>
  </si>
  <si>
    <t>珙县</t>
  </si>
  <si>
    <t>筠连县</t>
  </si>
  <si>
    <t>屏山县</t>
  </si>
  <si>
    <t>广安</t>
  </si>
  <si>
    <t>汉源县</t>
  </si>
  <si>
    <t>资阳</t>
  </si>
  <si>
    <t>自贡</t>
  </si>
  <si>
    <t>攀枝花</t>
  </si>
  <si>
    <t>单位</t>
  </si>
  <si>
    <r>
      <rPr>
        <sz val="10"/>
        <color indexed="8"/>
        <rFont val="宋体"/>
        <family val="3"/>
        <charset val="134"/>
      </rPr>
      <t>建设中医药文化传播平台</t>
    </r>
  </si>
  <si>
    <r>
      <rPr>
        <sz val="10"/>
        <color indexed="8"/>
        <rFont val="宋体"/>
        <family val="3"/>
        <charset val="134"/>
      </rPr>
      <t>举办中医药文化活动</t>
    </r>
  </si>
  <si>
    <r>
      <rPr>
        <sz val="10"/>
        <rFont val="宋体"/>
        <family val="3"/>
        <charset val="134"/>
      </rPr>
      <t>建设中医药健康文化知识角</t>
    </r>
  </si>
  <si>
    <r>
      <rPr>
        <sz val="10"/>
        <rFont val="宋体"/>
        <family val="3"/>
        <charset val="134"/>
      </rPr>
      <t>制作中医药文化产品</t>
    </r>
  </si>
  <si>
    <r>
      <rPr>
        <sz val="10"/>
        <rFont val="宋体"/>
        <family val="3"/>
        <charset val="134"/>
      </rPr>
      <t>推动中医药文化进校园</t>
    </r>
  </si>
  <si>
    <r>
      <rPr>
        <sz val="10"/>
        <color indexed="8"/>
        <rFont val="宋体"/>
        <family val="3"/>
        <charset val="134"/>
      </rPr>
      <t>中医药领军人才项目</t>
    </r>
  </si>
  <si>
    <t>十五、第七批全国老中医药专家学术经验继承工作</t>
  </si>
  <si>
    <r>
      <rPr>
        <sz val="10"/>
        <color indexed="8"/>
        <rFont val="宋体"/>
        <family val="3"/>
        <charset val="134"/>
      </rPr>
      <t>中医馆骨干人才培训项目</t>
    </r>
  </si>
  <si>
    <t>十三、市县级中医类医院传染病防治能力建设</t>
  </si>
  <si>
    <r>
      <rPr>
        <sz val="10"/>
        <color theme="1"/>
        <rFont val="宋体"/>
        <family val="3"/>
        <charset val="134"/>
      </rPr>
      <t>十四、中医强基层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百千万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行动</t>
    </r>
  </si>
  <si>
    <t>十六、四川省中医药数据中心建设</t>
  </si>
  <si>
    <t>十七、彭州天府中药城院内制剂中心</t>
  </si>
  <si>
    <t>十八、市级中医医院补短板建设项目</t>
  </si>
  <si>
    <t>成都</t>
  </si>
  <si>
    <t>成都市中医管理局</t>
  </si>
  <si>
    <t>成都市彭州市中医医院</t>
  </si>
  <si>
    <t>成都市双流区中医医院</t>
  </si>
  <si>
    <t>成都市中西医结合医院</t>
  </si>
  <si>
    <t>成都市青羊区中医医院</t>
  </si>
  <si>
    <t>成都第一骨科医院</t>
  </si>
  <si>
    <t>成都市金牛区中医医院</t>
  </si>
  <si>
    <t>成都骨伤医院</t>
  </si>
  <si>
    <t>成都市成华区中医医院</t>
  </si>
  <si>
    <t>成都市龙泉驿区中医医院</t>
  </si>
  <si>
    <t>成都市青白江区中医医院</t>
  </si>
  <si>
    <t>成都市新都区中医医院</t>
  </si>
  <si>
    <t>成都市温江区中医医院</t>
  </si>
  <si>
    <t>成都市蒲江县中医医院</t>
  </si>
  <si>
    <t>成都市郫都区中医医院</t>
  </si>
  <si>
    <t>成都市都江堰市中医医院</t>
  </si>
  <si>
    <t>成都市都江堰市骨伤专科医院</t>
  </si>
  <si>
    <t>成都市新津区中医医院</t>
  </si>
  <si>
    <t>成都市彭州市中西医结合医院</t>
  </si>
  <si>
    <t>成都市邛崃市中医医院</t>
  </si>
  <si>
    <t>成都市崇州市中医医院</t>
  </si>
  <si>
    <t>成都市简阳市中医医院</t>
  </si>
  <si>
    <t>成都市金堂县中医医院</t>
  </si>
  <si>
    <t>成都市金堂县中西医结合医院</t>
  </si>
  <si>
    <t>绵阳市安州区中医院</t>
  </si>
  <si>
    <t>德阳市罗江区中医医院</t>
  </si>
  <si>
    <t>德阳市旌阳区中医院</t>
  </si>
  <si>
    <r>
      <rPr>
        <sz val="10"/>
        <color theme="1"/>
        <rFont val="宋体"/>
        <family val="3"/>
        <charset val="134"/>
      </rPr>
      <t>自贡市中医药管理局</t>
    </r>
  </si>
  <si>
    <t>自贡市中医医院</t>
  </si>
  <si>
    <r>
      <rPr>
        <sz val="10"/>
        <color theme="1"/>
        <rFont val="宋体"/>
        <family val="3"/>
        <charset val="134"/>
      </rPr>
      <t>自流井区中医医院</t>
    </r>
  </si>
  <si>
    <r>
      <rPr>
        <sz val="10"/>
        <color theme="1"/>
        <rFont val="宋体"/>
        <family val="3"/>
        <charset val="134"/>
      </rPr>
      <t>贡井区中医医院</t>
    </r>
  </si>
  <si>
    <r>
      <rPr>
        <sz val="10"/>
        <color theme="1"/>
        <rFont val="宋体"/>
        <family val="3"/>
        <charset val="134"/>
      </rPr>
      <t>南充市中医药管理局</t>
    </r>
  </si>
  <si>
    <r>
      <rPr>
        <sz val="10"/>
        <color theme="1"/>
        <rFont val="宋体"/>
        <family val="3"/>
        <charset val="134"/>
      </rPr>
      <t>南充市中医医院</t>
    </r>
  </si>
  <si>
    <r>
      <rPr>
        <sz val="10"/>
        <color theme="1"/>
        <rFont val="宋体"/>
        <family val="3"/>
        <charset val="134"/>
      </rPr>
      <t>南充市高坪区中医医院</t>
    </r>
  </si>
  <si>
    <r>
      <rPr>
        <sz val="10"/>
        <color theme="1"/>
        <rFont val="宋体"/>
        <family val="3"/>
        <charset val="134"/>
      </rPr>
      <t>南充市嘉陵区中医医院</t>
    </r>
  </si>
  <si>
    <t>遂宁市中医院</t>
  </si>
  <si>
    <t>安居区中医院</t>
  </si>
  <si>
    <r>
      <rPr>
        <sz val="10"/>
        <color theme="1"/>
        <rFont val="宋体"/>
        <family val="3"/>
        <charset val="134"/>
      </rPr>
      <t>乐山市中医药管理局</t>
    </r>
  </si>
  <si>
    <r>
      <rPr>
        <sz val="10"/>
        <color theme="1"/>
        <rFont val="宋体"/>
        <family val="3"/>
        <charset val="134"/>
      </rPr>
      <t>乐山市中医医院</t>
    </r>
  </si>
  <si>
    <r>
      <rPr>
        <sz val="10"/>
        <color theme="1"/>
        <rFont val="宋体"/>
        <family val="3"/>
        <charset val="134"/>
      </rPr>
      <t>乐山市市中区中医医院</t>
    </r>
  </si>
  <si>
    <r>
      <rPr>
        <sz val="10"/>
        <color theme="1"/>
        <rFont val="宋体"/>
        <family val="3"/>
        <charset val="134"/>
      </rPr>
      <t>五通桥区中医医院</t>
    </r>
  </si>
  <si>
    <r>
      <rPr>
        <sz val="10"/>
        <color theme="1"/>
        <rFont val="宋体"/>
        <family val="3"/>
        <charset val="134"/>
      </rPr>
      <t>内江市中医药管理局</t>
    </r>
  </si>
  <si>
    <t>内江市中医医院</t>
  </si>
  <si>
    <r>
      <rPr>
        <sz val="10"/>
        <color theme="1"/>
        <rFont val="宋体"/>
        <family val="3"/>
        <charset val="134"/>
      </rPr>
      <t>内江市市中区中医医院</t>
    </r>
  </si>
  <si>
    <r>
      <rPr>
        <sz val="10"/>
        <color theme="1"/>
        <rFont val="宋体"/>
        <family val="3"/>
        <charset val="134"/>
      </rPr>
      <t>内江市东兴区中医医院</t>
    </r>
  </si>
  <si>
    <r>
      <rPr>
        <sz val="10"/>
        <color theme="1"/>
        <rFont val="宋体"/>
        <family val="3"/>
        <charset val="134"/>
      </rPr>
      <t>广安市中医药管理局</t>
    </r>
  </si>
  <si>
    <r>
      <rPr>
        <sz val="10"/>
        <color theme="1"/>
        <rFont val="宋体"/>
        <family val="3"/>
        <charset val="134"/>
      </rPr>
      <t>广安市中医医院</t>
    </r>
  </si>
  <si>
    <r>
      <rPr>
        <sz val="10"/>
        <color theme="1"/>
        <rFont val="宋体"/>
        <family val="3"/>
        <charset val="134"/>
      </rPr>
      <t>广安市广安区中医医院</t>
    </r>
  </si>
  <si>
    <t>达州市通川区中医院</t>
  </si>
  <si>
    <t>达州市达川区中医医院</t>
  </si>
  <si>
    <r>
      <rPr>
        <sz val="10"/>
        <color theme="1"/>
        <rFont val="宋体"/>
        <family val="3"/>
        <charset val="134"/>
      </rPr>
      <t>巴中市中医药管理局</t>
    </r>
  </si>
  <si>
    <t>巴中市中医医院</t>
  </si>
  <si>
    <r>
      <rPr>
        <sz val="10"/>
        <color theme="1"/>
        <rFont val="宋体"/>
        <family val="3"/>
        <charset val="134"/>
      </rPr>
      <t>巴中市恩阳区中医医院</t>
    </r>
  </si>
  <si>
    <r>
      <rPr>
        <b/>
        <sz val="10"/>
        <color theme="1"/>
        <rFont val="宋体"/>
        <family val="3"/>
        <charset val="134"/>
      </rPr>
      <t>雅安市</t>
    </r>
  </si>
  <si>
    <r>
      <rPr>
        <sz val="10"/>
        <color theme="1"/>
        <rFont val="宋体"/>
        <family val="3"/>
        <charset val="134"/>
      </rPr>
      <t>雅安市中医药管理局</t>
    </r>
  </si>
  <si>
    <r>
      <rPr>
        <sz val="10"/>
        <color theme="1"/>
        <rFont val="宋体"/>
        <family val="3"/>
        <charset val="134"/>
      </rPr>
      <t>雅安市中医医院</t>
    </r>
  </si>
  <si>
    <r>
      <rPr>
        <sz val="10"/>
        <color theme="1"/>
        <rFont val="宋体"/>
        <family val="3"/>
        <charset val="134"/>
      </rPr>
      <t>雅安市名山区中医医院</t>
    </r>
  </si>
  <si>
    <r>
      <rPr>
        <sz val="10"/>
        <color theme="1"/>
        <rFont val="宋体"/>
        <family val="3"/>
        <charset val="134"/>
      </rPr>
      <t>名山区人民医院</t>
    </r>
  </si>
  <si>
    <r>
      <rPr>
        <sz val="10"/>
        <color theme="1"/>
        <rFont val="宋体"/>
        <family val="3"/>
        <charset val="134"/>
      </rPr>
      <t>眉山市中医药管理局</t>
    </r>
  </si>
  <si>
    <r>
      <rPr>
        <sz val="10"/>
        <color theme="1"/>
        <rFont val="宋体"/>
        <family val="3"/>
        <charset val="134"/>
      </rPr>
      <t>眉山市中医医院</t>
    </r>
  </si>
  <si>
    <t>眉山市彭山区中医医院</t>
  </si>
  <si>
    <r>
      <rPr>
        <sz val="10"/>
        <color theme="1"/>
        <rFont val="宋体"/>
        <family val="3"/>
        <charset val="134"/>
      </rPr>
      <t>宜宾市中医药管理局</t>
    </r>
  </si>
  <si>
    <r>
      <rPr>
        <sz val="10"/>
        <color theme="1"/>
        <rFont val="宋体"/>
        <family val="3"/>
        <charset val="134"/>
      </rPr>
      <t>宜宾市中医医院</t>
    </r>
  </si>
  <si>
    <r>
      <rPr>
        <sz val="10"/>
        <color theme="1"/>
        <rFont val="宋体"/>
        <family val="3"/>
        <charset val="134"/>
      </rPr>
      <t>宜宾市第二中医医院</t>
    </r>
  </si>
  <si>
    <r>
      <rPr>
        <sz val="10"/>
        <color theme="1"/>
        <rFont val="宋体"/>
        <family val="3"/>
        <charset val="134"/>
      </rPr>
      <t>宜宾市中西医结合医院</t>
    </r>
  </si>
  <si>
    <r>
      <rPr>
        <sz val="10"/>
        <color theme="1"/>
        <rFont val="宋体"/>
        <family val="3"/>
        <charset val="134"/>
      </rPr>
      <t>宜宾市第三中医医院</t>
    </r>
  </si>
  <si>
    <r>
      <rPr>
        <b/>
        <sz val="10"/>
        <color theme="1"/>
        <rFont val="宋体"/>
        <family val="3"/>
        <charset val="134"/>
      </rPr>
      <t>资阳市</t>
    </r>
  </si>
  <si>
    <t>甘孜</t>
  </si>
  <si>
    <t>甘孜州中藏医药管理局</t>
  </si>
  <si>
    <t>甘孜藏族自治州藏医院</t>
  </si>
  <si>
    <t>康定市民族医院</t>
  </si>
  <si>
    <r>
      <rPr>
        <sz val="10"/>
        <color theme="1"/>
        <rFont val="宋体"/>
        <family val="3"/>
        <charset val="134"/>
      </rPr>
      <t>泸定县民族医院</t>
    </r>
  </si>
  <si>
    <t>丹巴县中藏医院</t>
  </si>
  <si>
    <t>九龙县民族医院</t>
  </si>
  <si>
    <t>雅江县中藏医院</t>
  </si>
  <si>
    <t>道孚县中藏医医院</t>
  </si>
  <si>
    <t>炉霍县藏医院</t>
  </si>
  <si>
    <t>甘孜县中藏医院</t>
  </si>
  <si>
    <t>新龙县中藏医院</t>
  </si>
  <si>
    <t>德格县藏医院</t>
  </si>
  <si>
    <t>白玉县藏医院</t>
  </si>
  <si>
    <t>石渠县藏医院</t>
  </si>
  <si>
    <t>色达县藏医院</t>
  </si>
  <si>
    <t>理塘县藏医院</t>
  </si>
  <si>
    <t>巴塘县中藏医院</t>
  </si>
  <si>
    <t>乡城县藏医院</t>
  </si>
  <si>
    <t>稻城县中藏医院</t>
  </si>
  <si>
    <t>得荣县中藏医院</t>
  </si>
  <si>
    <t>阿坝</t>
  </si>
  <si>
    <t>阿坝州中藏羌医药管理局</t>
  </si>
  <si>
    <t>马尔康市中藏医院</t>
  </si>
  <si>
    <t>理县中医藏医医院</t>
  </si>
  <si>
    <t>茂县中医院</t>
  </si>
  <si>
    <t>凉山</t>
  </si>
  <si>
    <r>
      <rPr>
        <sz val="10"/>
        <color theme="1"/>
        <rFont val="宋体"/>
        <family val="3"/>
        <charset val="134"/>
      </rPr>
      <t>凉山州中医药管理局</t>
    </r>
  </si>
  <si>
    <r>
      <rPr>
        <sz val="10"/>
        <color theme="1"/>
        <rFont val="宋体"/>
        <family val="3"/>
        <charset val="134"/>
      </rPr>
      <t>德昌县中医医院</t>
    </r>
  </si>
  <si>
    <r>
      <rPr>
        <sz val="10"/>
        <color theme="1"/>
        <rFont val="宋体"/>
        <family val="3"/>
        <charset val="134"/>
      </rPr>
      <t>凉山州中西医结合医院</t>
    </r>
  </si>
  <si>
    <r>
      <rPr>
        <sz val="10"/>
        <color theme="1"/>
        <rFont val="宋体"/>
        <family val="3"/>
        <charset val="134"/>
      </rPr>
      <t>西昌市中医医院</t>
    </r>
  </si>
  <si>
    <r>
      <rPr>
        <sz val="10"/>
        <color theme="1"/>
        <rFont val="宋体"/>
        <family val="3"/>
        <charset val="134"/>
      </rPr>
      <t>盐源县中医医院</t>
    </r>
  </si>
  <si>
    <r>
      <rPr>
        <sz val="10"/>
        <color theme="1"/>
        <rFont val="宋体"/>
        <family val="3"/>
        <charset val="134"/>
      </rPr>
      <t>会理县中医医院</t>
    </r>
  </si>
  <si>
    <r>
      <rPr>
        <sz val="10"/>
        <color theme="1"/>
        <rFont val="宋体"/>
        <family val="3"/>
        <charset val="134"/>
      </rPr>
      <t>会东县中医医院</t>
    </r>
  </si>
  <si>
    <r>
      <rPr>
        <sz val="10"/>
        <color theme="1"/>
        <rFont val="宋体"/>
        <family val="3"/>
        <charset val="134"/>
      </rPr>
      <t>宁南县中医医院</t>
    </r>
  </si>
  <si>
    <r>
      <rPr>
        <sz val="10"/>
        <color theme="1"/>
        <rFont val="宋体"/>
        <family val="3"/>
        <charset val="134"/>
      </rPr>
      <t>普格县中彝医院</t>
    </r>
  </si>
  <si>
    <r>
      <rPr>
        <sz val="10"/>
        <color theme="1"/>
        <rFont val="宋体"/>
        <family val="3"/>
        <charset val="134"/>
      </rPr>
      <t>布拖县中彝医医院</t>
    </r>
  </si>
  <si>
    <r>
      <rPr>
        <sz val="10"/>
        <color theme="1"/>
        <rFont val="宋体"/>
        <family val="3"/>
        <charset val="134"/>
      </rPr>
      <t>金阳县中彝医院</t>
    </r>
  </si>
  <si>
    <r>
      <rPr>
        <sz val="10"/>
        <color theme="1"/>
        <rFont val="宋体"/>
        <family val="3"/>
        <charset val="134"/>
      </rPr>
      <t>昭觉县中彝医院</t>
    </r>
  </si>
  <si>
    <r>
      <rPr>
        <sz val="10"/>
        <color theme="1"/>
        <rFont val="宋体"/>
        <family val="3"/>
        <charset val="134"/>
      </rPr>
      <t>喜德县中彝医院</t>
    </r>
  </si>
  <si>
    <r>
      <rPr>
        <sz val="10"/>
        <color theme="1"/>
        <rFont val="宋体"/>
        <family val="3"/>
        <charset val="134"/>
      </rPr>
      <t>冕宁县中医医院</t>
    </r>
  </si>
  <si>
    <r>
      <rPr>
        <sz val="10"/>
        <color theme="1"/>
        <rFont val="宋体"/>
        <family val="3"/>
        <charset val="134"/>
      </rPr>
      <t>越西县中彝医医院</t>
    </r>
  </si>
  <si>
    <r>
      <rPr>
        <sz val="10"/>
        <color theme="1"/>
        <rFont val="宋体"/>
        <family val="3"/>
        <charset val="134"/>
      </rPr>
      <t>甘洛县中彝医院</t>
    </r>
  </si>
  <si>
    <r>
      <rPr>
        <sz val="10"/>
        <color theme="1"/>
        <rFont val="宋体"/>
        <family val="3"/>
        <charset val="134"/>
      </rPr>
      <t>美姑县中彝医院</t>
    </r>
  </si>
  <si>
    <r>
      <rPr>
        <sz val="10"/>
        <color theme="1"/>
        <rFont val="宋体"/>
        <family val="3"/>
        <charset val="134"/>
      </rPr>
      <t>雷波县中彝医院</t>
    </r>
  </si>
  <si>
    <r>
      <rPr>
        <sz val="10"/>
        <color theme="1"/>
        <rFont val="宋体"/>
        <family val="3"/>
        <charset val="134"/>
      </rPr>
      <t>木里藏族自治县中藏医院</t>
    </r>
  </si>
  <si>
    <r>
      <rPr>
        <b/>
        <sz val="10"/>
        <color theme="1"/>
        <rFont val="宋体"/>
        <family val="3"/>
        <charset val="134"/>
      </rPr>
      <t>射洪市</t>
    </r>
  </si>
  <si>
    <t>射洪市中医院</t>
  </si>
  <si>
    <r>
      <rPr>
        <b/>
        <sz val="10"/>
        <color theme="1"/>
        <rFont val="宋体"/>
        <family val="3"/>
        <charset val="134"/>
      </rPr>
      <t>夹江县</t>
    </r>
  </si>
  <si>
    <r>
      <rPr>
        <sz val="10"/>
        <color theme="1"/>
        <rFont val="宋体"/>
        <family val="3"/>
        <charset val="134"/>
      </rPr>
      <t>夹江县中医医院</t>
    </r>
  </si>
  <si>
    <r>
      <rPr>
        <b/>
        <sz val="10"/>
        <color theme="1"/>
        <rFont val="宋体"/>
        <family val="3"/>
        <charset val="134"/>
      </rPr>
      <t>梓潼县</t>
    </r>
  </si>
  <si>
    <t>梓潼县中医院</t>
  </si>
  <si>
    <r>
      <rPr>
        <b/>
        <sz val="10"/>
        <color theme="1"/>
        <rFont val="宋体"/>
        <family val="3"/>
        <charset val="134"/>
      </rPr>
      <t>南部县</t>
    </r>
  </si>
  <si>
    <r>
      <rPr>
        <sz val="10"/>
        <color theme="1"/>
        <rFont val="宋体"/>
        <family val="3"/>
        <charset val="134"/>
      </rPr>
      <t>南部县中医医院</t>
    </r>
  </si>
  <si>
    <r>
      <rPr>
        <b/>
        <sz val="10"/>
        <color theme="1"/>
        <rFont val="宋体"/>
        <family val="3"/>
        <charset val="134"/>
      </rPr>
      <t>江安县</t>
    </r>
  </si>
  <si>
    <r>
      <rPr>
        <sz val="10"/>
        <color theme="1"/>
        <rFont val="宋体"/>
        <family val="3"/>
        <charset val="134"/>
      </rPr>
      <t>江安县中医医院</t>
    </r>
  </si>
  <si>
    <r>
      <rPr>
        <b/>
        <sz val="10"/>
        <color theme="1"/>
        <rFont val="宋体"/>
        <family val="3"/>
        <charset val="134"/>
      </rPr>
      <t>仪陇县</t>
    </r>
  </si>
  <si>
    <r>
      <rPr>
        <sz val="10"/>
        <color theme="1"/>
        <rFont val="宋体"/>
        <family val="3"/>
        <charset val="134"/>
      </rPr>
      <t>仪陇县中医医院</t>
    </r>
  </si>
  <si>
    <r>
      <rPr>
        <b/>
        <sz val="10"/>
        <color theme="1"/>
        <rFont val="宋体"/>
        <family val="3"/>
        <charset val="134"/>
      </rPr>
      <t>宝兴县</t>
    </r>
  </si>
  <si>
    <r>
      <rPr>
        <sz val="10"/>
        <color theme="1"/>
        <rFont val="宋体"/>
        <family val="3"/>
        <charset val="134"/>
      </rPr>
      <t>宝兴县中医医院</t>
    </r>
  </si>
  <si>
    <r>
      <rPr>
        <b/>
        <sz val="10"/>
        <color theme="1"/>
        <rFont val="宋体"/>
        <family val="3"/>
        <charset val="134"/>
      </rPr>
      <t>宣汉县</t>
    </r>
  </si>
  <si>
    <t>宣汉县中医院</t>
  </si>
  <si>
    <r>
      <rPr>
        <b/>
        <sz val="10"/>
        <color theme="1"/>
        <rFont val="宋体"/>
        <family val="3"/>
        <charset val="134"/>
      </rPr>
      <t>苍溪县</t>
    </r>
  </si>
  <si>
    <r>
      <rPr>
        <sz val="10"/>
        <color theme="1"/>
        <rFont val="宋体"/>
        <family val="3"/>
        <charset val="134"/>
      </rPr>
      <t>苍溪县中医医院</t>
    </r>
  </si>
  <si>
    <r>
      <rPr>
        <b/>
        <sz val="10"/>
        <color theme="1"/>
        <rFont val="宋体"/>
        <family val="3"/>
        <charset val="134"/>
      </rPr>
      <t>南江县</t>
    </r>
  </si>
  <si>
    <r>
      <rPr>
        <sz val="10"/>
        <color theme="1"/>
        <rFont val="宋体"/>
        <family val="3"/>
        <charset val="134"/>
      </rPr>
      <t>南江县中医医院</t>
    </r>
  </si>
  <si>
    <r>
      <rPr>
        <b/>
        <sz val="10"/>
        <color theme="1"/>
        <rFont val="宋体"/>
        <family val="3"/>
        <charset val="134"/>
      </rPr>
      <t>安岳县</t>
    </r>
  </si>
  <si>
    <r>
      <rPr>
        <sz val="10"/>
        <color theme="1"/>
        <rFont val="宋体"/>
        <family val="3"/>
        <charset val="134"/>
      </rPr>
      <t>安岳县中医医院</t>
    </r>
  </si>
  <si>
    <r>
      <rPr>
        <b/>
        <sz val="10"/>
        <color theme="1"/>
        <rFont val="宋体"/>
        <family val="3"/>
        <charset val="134"/>
      </rPr>
      <t>资中县</t>
    </r>
  </si>
  <si>
    <r>
      <rPr>
        <sz val="10"/>
        <color theme="1"/>
        <rFont val="宋体"/>
        <family val="3"/>
        <charset val="134"/>
      </rPr>
      <t>资中县中医医院</t>
    </r>
  </si>
  <si>
    <r>
      <rPr>
        <b/>
        <sz val="10"/>
        <color theme="1"/>
        <rFont val="宋体"/>
        <family val="3"/>
        <charset val="134"/>
      </rPr>
      <t>峨眉山市</t>
    </r>
  </si>
  <si>
    <r>
      <rPr>
        <sz val="10"/>
        <color theme="1"/>
        <rFont val="宋体"/>
        <family val="3"/>
        <charset val="134"/>
      </rPr>
      <t>峨眉山市中医医院</t>
    </r>
  </si>
  <si>
    <r>
      <rPr>
        <b/>
        <sz val="10"/>
        <color theme="1"/>
        <rFont val="宋体"/>
        <family val="3"/>
        <charset val="134"/>
      </rPr>
      <t>仁寿县</t>
    </r>
  </si>
  <si>
    <r>
      <rPr>
        <sz val="10"/>
        <color theme="1"/>
        <rFont val="宋体"/>
        <family val="3"/>
        <charset val="134"/>
      </rPr>
      <t>仁寿县中医医院</t>
    </r>
  </si>
  <si>
    <r>
      <rPr>
        <b/>
        <sz val="10"/>
        <color theme="1"/>
        <rFont val="宋体"/>
        <family val="3"/>
        <charset val="134"/>
      </rPr>
      <t>泸县</t>
    </r>
  </si>
  <si>
    <r>
      <rPr>
        <sz val="10"/>
        <color theme="1"/>
        <rFont val="宋体"/>
        <family val="3"/>
        <charset val="134"/>
      </rPr>
      <t>泸县中医医院</t>
    </r>
  </si>
  <si>
    <r>
      <rPr>
        <b/>
        <sz val="10"/>
        <color theme="1"/>
        <rFont val="宋体"/>
        <family val="3"/>
        <charset val="134"/>
      </rPr>
      <t>合江县</t>
    </r>
  </si>
  <si>
    <r>
      <rPr>
        <sz val="10"/>
        <color theme="1"/>
        <rFont val="宋体"/>
        <family val="3"/>
        <charset val="134"/>
      </rPr>
      <t>合江县中医医院</t>
    </r>
  </si>
  <si>
    <r>
      <rPr>
        <b/>
        <sz val="10"/>
        <color theme="1"/>
        <rFont val="宋体"/>
        <family val="3"/>
        <charset val="134"/>
      </rPr>
      <t>叙永县</t>
    </r>
  </si>
  <si>
    <r>
      <rPr>
        <sz val="10"/>
        <color theme="1"/>
        <rFont val="宋体"/>
        <family val="3"/>
        <charset val="134"/>
      </rPr>
      <t>叙永县中医医院</t>
    </r>
  </si>
  <si>
    <r>
      <rPr>
        <b/>
        <sz val="10"/>
        <color theme="1"/>
        <rFont val="宋体"/>
        <family val="3"/>
        <charset val="134"/>
      </rPr>
      <t>古蔺县</t>
    </r>
  </si>
  <si>
    <r>
      <rPr>
        <sz val="10"/>
        <color theme="1"/>
        <rFont val="宋体"/>
        <family val="3"/>
        <charset val="134"/>
      </rPr>
      <t>古蔺县中医医院</t>
    </r>
  </si>
  <si>
    <r>
      <rPr>
        <b/>
        <sz val="10"/>
        <color theme="1"/>
        <rFont val="宋体"/>
        <family val="3"/>
        <charset val="134"/>
      </rPr>
      <t>广汉市</t>
    </r>
  </si>
  <si>
    <r>
      <rPr>
        <sz val="10"/>
        <color theme="1"/>
        <rFont val="宋体"/>
        <family val="3"/>
        <charset val="134"/>
      </rPr>
      <t>广汉市中医医院</t>
    </r>
  </si>
  <si>
    <r>
      <rPr>
        <b/>
        <sz val="10"/>
        <color theme="1"/>
        <rFont val="宋体"/>
        <family val="3"/>
        <charset val="134"/>
      </rPr>
      <t>什邡市</t>
    </r>
  </si>
  <si>
    <r>
      <rPr>
        <sz val="10"/>
        <color theme="1"/>
        <rFont val="宋体"/>
        <family val="3"/>
        <charset val="134"/>
      </rPr>
      <t>什邡市中医医院</t>
    </r>
  </si>
  <si>
    <r>
      <rPr>
        <b/>
        <sz val="10"/>
        <color theme="1"/>
        <rFont val="宋体"/>
        <family val="3"/>
        <charset val="134"/>
      </rPr>
      <t>绵竹市</t>
    </r>
  </si>
  <si>
    <r>
      <rPr>
        <sz val="10"/>
        <color theme="1"/>
        <rFont val="宋体"/>
        <family val="3"/>
        <charset val="134"/>
      </rPr>
      <t>绵竹市中医医院</t>
    </r>
  </si>
  <si>
    <r>
      <rPr>
        <sz val="10"/>
        <color theme="1"/>
        <rFont val="宋体"/>
        <family val="3"/>
        <charset val="134"/>
      </rPr>
      <t>绵竹市肛肠专科医院</t>
    </r>
  </si>
  <si>
    <r>
      <rPr>
        <sz val="10"/>
        <color theme="1"/>
        <rFont val="宋体"/>
        <family val="3"/>
        <charset val="134"/>
      </rPr>
      <t>绵竹市第二中医医院</t>
    </r>
  </si>
  <si>
    <r>
      <rPr>
        <b/>
        <sz val="10"/>
        <color theme="1"/>
        <rFont val="宋体"/>
        <family val="3"/>
        <charset val="134"/>
      </rPr>
      <t>中江县</t>
    </r>
  </si>
  <si>
    <r>
      <rPr>
        <sz val="10"/>
        <color theme="1"/>
        <rFont val="宋体"/>
        <family val="3"/>
        <charset val="134"/>
      </rPr>
      <t>中江县中医医院</t>
    </r>
  </si>
  <si>
    <r>
      <rPr>
        <b/>
        <sz val="10"/>
        <color theme="1"/>
        <rFont val="宋体"/>
        <family val="3"/>
        <charset val="134"/>
      </rPr>
      <t>江油市</t>
    </r>
  </si>
  <si>
    <r>
      <rPr>
        <sz val="10"/>
        <color theme="1"/>
        <rFont val="宋体"/>
        <family val="3"/>
        <charset val="134"/>
      </rPr>
      <t>江油市中医医院</t>
    </r>
  </si>
  <si>
    <r>
      <rPr>
        <b/>
        <sz val="10"/>
        <color theme="1"/>
        <rFont val="宋体"/>
        <family val="3"/>
        <charset val="134"/>
      </rPr>
      <t>三台县</t>
    </r>
  </si>
  <si>
    <t>三台县中医院</t>
  </si>
  <si>
    <r>
      <rPr>
        <sz val="10"/>
        <color theme="1"/>
        <rFont val="宋体"/>
        <family val="3"/>
        <charset val="134"/>
      </rPr>
      <t>三台县中医骨科医院</t>
    </r>
  </si>
  <si>
    <r>
      <rPr>
        <b/>
        <sz val="10"/>
        <color theme="1"/>
        <rFont val="宋体"/>
        <family val="3"/>
        <charset val="134"/>
      </rPr>
      <t>盐亭县</t>
    </r>
  </si>
  <si>
    <r>
      <rPr>
        <sz val="10"/>
        <color theme="1"/>
        <rFont val="宋体"/>
        <family val="3"/>
        <charset val="134"/>
      </rPr>
      <t>盐亭县中医医院</t>
    </r>
  </si>
  <si>
    <r>
      <rPr>
        <b/>
        <sz val="10"/>
        <color theme="1"/>
        <rFont val="宋体"/>
        <family val="3"/>
        <charset val="134"/>
      </rPr>
      <t>旺苍县</t>
    </r>
  </si>
  <si>
    <r>
      <rPr>
        <sz val="10"/>
        <color theme="1"/>
        <rFont val="宋体"/>
        <family val="3"/>
        <charset val="134"/>
      </rPr>
      <t>旺苍县中医医院</t>
    </r>
  </si>
  <si>
    <r>
      <rPr>
        <b/>
        <sz val="10"/>
        <color theme="1"/>
        <rFont val="宋体"/>
        <family val="3"/>
        <charset val="134"/>
      </rPr>
      <t>剑阁县</t>
    </r>
  </si>
  <si>
    <r>
      <rPr>
        <sz val="10"/>
        <color theme="1"/>
        <rFont val="宋体"/>
        <family val="3"/>
        <charset val="134"/>
      </rPr>
      <t>剑阁县中医医院</t>
    </r>
  </si>
  <si>
    <r>
      <rPr>
        <b/>
        <sz val="10"/>
        <color theme="1"/>
        <rFont val="宋体"/>
        <family val="3"/>
        <charset val="134"/>
      </rPr>
      <t>大英县</t>
    </r>
  </si>
  <si>
    <r>
      <rPr>
        <sz val="10"/>
        <color theme="1"/>
        <rFont val="宋体"/>
        <family val="3"/>
        <charset val="134"/>
      </rPr>
      <t>大英县中医医院</t>
    </r>
  </si>
  <si>
    <r>
      <rPr>
        <b/>
        <sz val="10"/>
        <color theme="1"/>
        <rFont val="宋体"/>
        <family val="3"/>
        <charset val="134"/>
      </rPr>
      <t>隆昌市</t>
    </r>
  </si>
  <si>
    <t>隆昌市中医医院</t>
  </si>
  <si>
    <r>
      <rPr>
        <b/>
        <sz val="10"/>
        <color theme="1"/>
        <rFont val="宋体"/>
        <family val="3"/>
        <charset val="134"/>
      </rPr>
      <t>威远县</t>
    </r>
  </si>
  <si>
    <r>
      <rPr>
        <sz val="10"/>
        <color theme="1"/>
        <rFont val="宋体"/>
        <family val="3"/>
        <charset val="134"/>
      </rPr>
      <t>威远县中医医院</t>
    </r>
  </si>
  <si>
    <r>
      <rPr>
        <b/>
        <sz val="10"/>
        <color theme="1"/>
        <rFont val="宋体"/>
        <family val="3"/>
        <charset val="134"/>
      </rPr>
      <t>犍为县</t>
    </r>
  </si>
  <si>
    <r>
      <rPr>
        <sz val="10"/>
        <color theme="1"/>
        <rFont val="宋体"/>
        <family val="3"/>
        <charset val="134"/>
      </rPr>
      <t>犍为县中医医院</t>
    </r>
  </si>
  <si>
    <r>
      <rPr>
        <b/>
        <sz val="10"/>
        <color theme="1"/>
        <rFont val="宋体"/>
        <family val="3"/>
        <charset val="134"/>
      </rPr>
      <t>井研县</t>
    </r>
  </si>
  <si>
    <r>
      <rPr>
        <sz val="10"/>
        <color theme="1"/>
        <rFont val="宋体"/>
        <family val="3"/>
        <charset val="134"/>
      </rPr>
      <t>井研县中医医院</t>
    </r>
  </si>
  <si>
    <r>
      <rPr>
        <sz val="10"/>
        <color theme="1"/>
        <rFont val="宋体"/>
        <family val="3"/>
        <charset val="134"/>
      </rPr>
      <t>峨边彝族自治县中医医院</t>
    </r>
  </si>
  <si>
    <r>
      <rPr>
        <sz val="10"/>
        <color theme="1"/>
        <rFont val="宋体"/>
        <family val="3"/>
        <charset val="134"/>
      </rPr>
      <t>马边彝族自治县中医医院</t>
    </r>
  </si>
  <si>
    <r>
      <rPr>
        <b/>
        <sz val="10"/>
        <color theme="1"/>
        <rFont val="宋体"/>
        <family val="3"/>
        <charset val="134"/>
      </rPr>
      <t>阆中市</t>
    </r>
  </si>
  <si>
    <r>
      <rPr>
        <sz val="10"/>
        <color theme="1"/>
        <rFont val="宋体"/>
        <family val="3"/>
        <charset val="134"/>
      </rPr>
      <t>阆中市中医医院</t>
    </r>
  </si>
  <si>
    <r>
      <rPr>
        <b/>
        <sz val="10"/>
        <color theme="1"/>
        <rFont val="宋体"/>
        <family val="3"/>
        <charset val="134"/>
      </rPr>
      <t>营山县</t>
    </r>
  </si>
  <si>
    <r>
      <rPr>
        <sz val="10"/>
        <color theme="1"/>
        <rFont val="宋体"/>
        <family val="3"/>
        <charset val="134"/>
      </rPr>
      <t>营山县中医医院</t>
    </r>
  </si>
  <si>
    <r>
      <rPr>
        <b/>
        <sz val="10"/>
        <color theme="1"/>
        <rFont val="宋体"/>
        <family val="3"/>
        <charset val="134"/>
      </rPr>
      <t>蓬安县</t>
    </r>
  </si>
  <si>
    <r>
      <rPr>
        <sz val="10"/>
        <color theme="1"/>
        <rFont val="宋体"/>
        <family val="3"/>
        <charset val="134"/>
      </rPr>
      <t>蓬安县中医医院</t>
    </r>
  </si>
  <si>
    <r>
      <rPr>
        <b/>
        <sz val="10"/>
        <color theme="1"/>
        <rFont val="宋体"/>
        <family val="3"/>
        <charset val="134"/>
      </rPr>
      <t>西充县</t>
    </r>
  </si>
  <si>
    <r>
      <rPr>
        <sz val="10"/>
        <color theme="1"/>
        <rFont val="宋体"/>
        <family val="3"/>
        <charset val="134"/>
      </rPr>
      <t>西充县中医医院</t>
    </r>
  </si>
  <si>
    <r>
      <rPr>
        <sz val="10"/>
        <color theme="1"/>
        <rFont val="宋体"/>
        <family val="3"/>
        <charset val="134"/>
      </rPr>
      <t>洪雅县中医医院</t>
    </r>
  </si>
  <si>
    <r>
      <rPr>
        <sz val="10"/>
        <color theme="1"/>
        <rFont val="宋体"/>
        <family val="3"/>
        <charset val="134"/>
      </rPr>
      <t>丹棱县中医医院</t>
    </r>
  </si>
  <si>
    <r>
      <rPr>
        <sz val="10"/>
        <color theme="1"/>
        <rFont val="宋体"/>
        <family val="3"/>
        <charset val="134"/>
      </rPr>
      <t>青神县中医医院</t>
    </r>
  </si>
  <si>
    <r>
      <rPr>
        <b/>
        <sz val="10"/>
        <color theme="1"/>
        <rFont val="宋体"/>
        <family val="3"/>
        <charset val="134"/>
      </rPr>
      <t>长宁县</t>
    </r>
  </si>
  <si>
    <r>
      <rPr>
        <sz val="10"/>
        <color theme="1"/>
        <rFont val="宋体"/>
        <family val="3"/>
        <charset val="134"/>
      </rPr>
      <t>长宁县中医医院</t>
    </r>
  </si>
  <si>
    <t>高县中医医院</t>
  </si>
  <si>
    <r>
      <rPr>
        <sz val="10"/>
        <color theme="1"/>
        <rFont val="宋体"/>
        <family val="3"/>
        <charset val="134"/>
      </rPr>
      <t>兴文县中医医院</t>
    </r>
  </si>
  <si>
    <r>
      <rPr>
        <sz val="10"/>
        <color theme="1"/>
        <rFont val="宋体"/>
        <family val="3"/>
        <charset val="134"/>
      </rPr>
      <t>珙县中医医院</t>
    </r>
  </si>
  <si>
    <r>
      <rPr>
        <sz val="10"/>
        <color theme="1"/>
        <rFont val="宋体"/>
        <family val="3"/>
        <charset val="134"/>
      </rPr>
      <t>筠连县中医医院</t>
    </r>
  </si>
  <si>
    <r>
      <rPr>
        <sz val="10"/>
        <color theme="1"/>
        <rFont val="宋体"/>
        <family val="3"/>
        <charset val="134"/>
      </rPr>
      <t>屏山县中医医院</t>
    </r>
  </si>
  <si>
    <r>
      <rPr>
        <b/>
        <sz val="10"/>
        <color theme="1"/>
        <rFont val="宋体"/>
        <family val="3"/>
        <charset val="134"/>
      </rPr>
      <t>岳池县</t>
    </r>
  </si>
  <si>
    <r>
      <rPr>
        <sz val="10"/>
        <color theme="1"/>
        <rFont val="宋体"/>
        <family val="3"/>
        <charset val="134"/>
      </rPr>
      <t>岳池县中医医院</t>
    </r>
  </si>
  <si>
    <r>
      <rPr>
        <b/>
        <sz val="10"/>
        <color theme="1"/>
        <rFont val="宋体"/>
        <family val="3"/>
        <charset val="134"/>
      </rPr>
      <t>武胜县</t>
    </r>
  </si>
  <si>
    <r>
      <rPr>
        <sz val="10"/>
        <color theme="1"/>
        <rFont val="宋体"/>
        <family val="3"/>
        <charset val="134"/>
      </rPr>
      <t>武胜县中医医院</t>
    </r>
  </si>
  <si>
    <r>
      <rPr>
        <b/>
        <sz val="10"/>
        <color theme="1"/>
        <rFont val="宋体"/>
        <family val="3"/>
        <charset val="134"/>
      </rPr>
      <t>邻水县</t>
    </r>
  </si>
  <si>
    <r>
      <rPr>
        <sz val="10"/>
        <color theme="1"/>
        <rFont val="宋体"/>
        <family val="3"/>
        <charset val="134"/>
      </rPr>
      <t>邻水县中医医院</t>
    </r>
  </si>
  <si>
    <r>
      <rPr>
        <b/>
        <sz val="10"/>
        <color theme="1"/>
        <rFont val="宋体"/>
        <family val="3"/>
        <charset val="134"/>
      </rPr>
      <t>万源市</t>
    </r>
  </si>
  <si>
    <t>万源市中医院</t>
  </si>
  <si>
    <r>
      <rPr>
        <b/>
        <sz val="10"/>
        <color theme="1"/>
        <rFont val="宋体"/>
        <family val="3"/>
        <charset val="134"/>
      </rPr>
      <t>开江县</t>
    </r>
  </si>
  <si>
    <t>开江县中医院</t>
  </si>
  <si>
    <r>
      <rPr>
        <b/>
        <sz val="10"/>
        <color theme="1"/>
        <rFont val="宋体"/>
        <family val="3"/>
        <charset val="134"/>
      </rPr>
      <t>大竹县</t>
    </r>
  </si>
  <si>
    <t>大竹县中医院</t>
  </si>
  <si>
    <r>
      <rPr>
        <b/>
        <sz val="10"/>
        <color theme="1"/>
        <rFont val="宋体"/>
        <family val="3"/>
        <charset val="134"/>
      </rPr>
      <t>渠县</t>
    </r>
  </si>
  <si>
    <t>渠县中医院</t>
  </si>
  <si>
    <r>
      <rPr>
        <b/>
        <sz val="10"/>
        <color theme="1"/>
        <rFont val="宋体"/>
        <family val="3"/>
        <charset val="134"/>
      </rPr>
      <t>荥经县</t>
    </r>
  </si>
  <si>
    <r>
      <rPr>
        <sz val="10"/>
        <color theme="1"/>
        <rFont val="宋体"/>
        <family val="3"/>
        <charset val="134"/>
      </rPr>
      <t>汉源县中医医院</t>
    </r>
  </si>
  <si>
    <r>
      <rPr>
        <b/>
        <sz val="10"/>
        <color theme="1"/>
        <rFont val="宋体"/>
        <family val="3"/>
        <charset val="134"/>
      </rPr>
      <t>石棉县</t>
    </r>
  </si>
  <si>
    <r>
      <rPr>
        <sz val="10"/>
        <color theme="1"/>
        <rFont val="宋体"/>
        <family val="3"/>
        <charset val="134"/>
      </rPr>
      <t>石棉县中医医院</t>
    </r>
  </si>
  <si>
    <r>
      <rPr>
        <b/>
        <sz val="10"/>
        <color theme="1"/>
        <rFont val="宋体"/>
        <family val="3"/>
        <charset val="134"/>
      </rPr>
      <t>天全县</t>
    </r>
  </si>
  <si>
    <r>
      <rPr>
        <sz val="10"/>
        <color theme="1"/>
        <rFont val="宋体"/>
        <family val="3"/>
        <charset val="134"/>
      </rPr>
      <t>天全县中医医院</t>
    </r>
  </si>
  <si>
    <r>
      <rPr>
        <b/>
        <sz val="10"/>
        <color theme="1"/>
        <rFont val="宋体"/>
        <family val="3"/>
        <charset val="134"/>
      </rPr>
      <t>芦山县</t>
    </r>
  </si>
  <si>
    <r>
      <rPr>
        <b/>
        <sz val="10"/>
        <color theme="1"/>
        <rFont val="宋体"/>
        <family val="3"/>
        <charset val="134"/>
      </rPr>
      <t>通江县</t>
    </r>
  </si>
  <si>
    <r>
      <rPr>
        <sz val="10"/>
        <color theme="1"/>
        <rFont val="宋体"/>
        <family val="3"/>
        <charset val="134"/>
      </rPr>
      <t>通江县中医医院</t>
    </r>
  </si>
  <si>
    <r>
      <rPr>
        <b/>
        <sz val="10"/>
        <color theme="1"/>
        <rFont val="宋体"/>
        <family val="3"/>
        <charset val="134"/>
      </rPr>
      <t>平昌县</t>
    </r>
  </si>
  <si>
    <r>
      <rPr>
        <sz val="10"/>
        <color theme="1"/>
        <rFont val="宋体"/>
        <family val="3"/>
        <charset val="134"/>
      </rPr>
      <t>平昌县中医医院</t>
    </r>
  </si>
  <si>
    <r>
      <rPr>
        <b/>
        <sz val="10"/>
        <color theme="1"/>
        <rFont val="宋体"/>
        <family val="3"/>
        <charset val="134"/>
      </rPr>
      <t>乐至县</t>
    </r>
  </si>
  <si>
    <r>
      <rPr>
        <sz val="10"/>
        <color theme="1"/>
        <rFont val="宋体"/>
        <family val="3"/>
        <charset val="134"/>
      </rPr>
      <t>乐至县中医医院</t>
    </r>
  </si>
  <si>
    <r>
      <rPr>
        <b/>
        <sz val="10"/>
        <color theme="1"/>
        <rFont val="宋体"/>
        <family val="3"/>
        <charset val="134"/>
      </rPr>
      <t>荣县</t>
    </r>
  </si>
  <si>
    <r>
      <rPr>
        <sz val="10"/>
        <color theme="1"/>
        <rFont val="宋体"/>
        <family val="3"/>
        <charset val="134"/>
      </rPr>
      <t>荣县中医医院</t>
    </r>
  </si>
  <si>
    <r>
      <rPr>
        <b/>
        <sz val="10"/>
        <color theme="1"/>
        <rFont val="宋体"/>
        <family val="3"/>
        <charset val="134"/>
      </rPr>
      <t>富顺县</t>
    </r>
  </si>
  <si>
    <r>
      <rPr>
        <sz val="10"/>
        <color theme="1"/>
        <rFont val="宋体"/>
        <family val="3"/>
        <charset val="134"/>
      </rPr>
      <t>富顺县中医医院</t>
    </r>
  </si>
  <si>
    <r>
      <rPr>
        <b/>
        <sz val="10"/>
        <color theme="1"/>
        <rFont val="宋体"/>
        <family val="3"/>
        <charset val="134"/>
      </rPr>
      <t>盐边县</t>
    </r>
  </si>
  <si>
    <r>
      <rPr>
        <sz val="10"/>
        <color theme="1"/>
        <rFont val="宋体"/>
        <family val="3"/>
        <charset val="134"/>
      </rPr>
      <t>盐边县中医医院</t>
    </r>
  </si>
  <si>
    <t>地区</t>
  </si>
  <si>
    <t>金额</t>
  </si>
  <si>
    <t>合计：</t>
  </si>
  <si>
    <t>2021年中央和省级财政基本公共卫生服务补助资金分配总表</t>
  </si>
  <si>
    <t>扩权县小计</t>
  </si>
  <si>
    <t>什邡市</t>
  </si>
  <si>
    <t>绵竹市</t>
  </si>
  <si>
    <t>广汉市</t>
  </si>
  <si>
    <t>中江县</t>
  </si>
  <si>
    <t>江油市</t>
  </si>
  <si>
    <t>三台县</t>
  </si>
  <si>
    <t>盐亭县</t>
  </si>
  <si>
    <t>梓潼县</t>
  </si>
  <si>
    <t>富顺县</t>
  </si>
  <si>
    <t>荣县</t>
  </si>
  <si>
    <t>盐边县</t>
  </si>
  <si>
    <t>米易县</t>
  </si>
  <si>
    <t>泸县</t>
  </si>
  <si>
    <t>合江县</t>
  </si>
  <si>
    <t>叙永县</t>
  </si>
  <si>
    <t>古蔺县</t>
  </si>
  <si>
    <t>苍溪县</t>
  </si>
  <si>
    <t>剑阁县</t>
  </si>
  <si>
    <t>旺苍县</t>
  </si>
  <si>
    <t>射洪市</t>
  </si>
  <si>
    <t>蓬溪县</t>
  </si>
  <si>
    <t>大英县</t>
  </si>
  <si>
    <t>威远县</t>
  </si>
  <si>
    <t>资中县</t>
  </si>
  <si>
    <t>隆昌市</t>
  </si>
  <si>
    <t>峨眉山市</t>
  </si>
  <si>
    <t>夹江县</t>
  </si>
  <si>
    <t>犍为县</t>
  </si>
  <si>
    <t>井研县</t>
  </si>
  <si>
    <t>沐川县</t>
  </si>
  <si>
    <t>南部县</t>
  </si>
  <si>
    <t>仪陇县</t>
  </si>
  <si>
    <t>阆中市</t>
  </si>
  <si>
    <t>西充县</t>
  </si>
  <si>
    <t>蓬安县</t>
  </si>
  <si>
    <t>营山县</t>
  </si>
  <si>
    <t>江安县</t>
  </si>
  <si>
    <t>长宁县</t>
  </si>
  <si>
    <t>岳池县</t>
  </si>
  <si>
    <t>华蓥市</t>
  </si>
  <si>
    <t>邻水县</t>
  </si>
  <si>
    <t>武胜县</t>
  </si>
  <si>
    <t>大竹县</t>
  </si>
  <si>
    <t>渠县</t>
  </si>
  <si>
    <t>宣汉县</t>
  </si>
  <si>
    <t>万源市</t>
  </si>
  <si>
    <t>开江县</t>
  </si>
  <si>
    <t>平昌县</t>
  </si>
  <si>
    <t>南江县</t>
  </si>
  <si>
    <t>通江县</t>
  </si>
  <si>
    <t>芦山县</t>
  </si>
  <si>
    <t>天全县</t>
  </si>
  <si>
    <t>荥经县</t>
  </si>
  <si>
    <t>宝兴县</t>
  </si>
  <si>
    <t>石棉县</t>
  </si>
  <si>
    <t>仁寿县</t>
  </si>
  <si>
    <t>安岳县</t>
  </si>
  <si>
    <t>乐至县</t>
  </si>
  <si>
    <t>序号</t>
  </si>
  <si>
    <t>市州</t>
  </si>
  <si>
    <t>中医医院名称</t>
  </si>
  <si>
    <t>市县级中医类医院传染病防治能力建设项目</t>
  </si>
  <si>
    <t>成都 汇总</t>
  </si>
  <si>
    <t>青羊区中医医院</t>
  </si>
  <si>
    <t>都江堰市中医医院</t>
  </si>
  <si>
    <t>都江堰市骨伤专科医院</t>
  </si>
  <si>
    <t>彭州市中医医院</t>
  </si>
  <si>
    <t>彭州市中西医结合医院</t>
  </si>
  <si>
    <t>邛崃市中医医院</t>
  </si>
  <si>
    <t>崇州市中医医院</t>
  </si>
  <si>
    <t>简阳市中医医院</t>
  </si>
  <si>
    <t>金堂县中医医院</t>
  </si>
  <si>
    <t>金堂县中西医结合医院</t>
  </si>
  <si>
    <t>蒲江县中医医院</t>
  </si>
  <si>
    <t>自贡 汇总</t>
  </si>
  <si>
    <t>自贡市中医院</t>
  </si>
  <si>
    <t>自流井区中医医院</t>
  </si>
  <si>
    <t>贡井区中医医院</t>
  </si>
  <si>
    <t>荣县中医医院</t>
  </si>
  <si>
    <t>富顺县中医医院</t>
  </si>
  <si>
    <t>攀枝花 汇总</t>
  </si>
  <si>
    <t>攀枝花市中西医结合医院</t>
  </si>
  <si>
    <t>米易县中医医院</t>
  </si>
  <si>
    <t>盐边县中医院</t>
  </si>
  <si>
    <t>泸州 汇总</t>
  </si>
  <si>
    <t>泸州市中医医院</t>
  </si>
  <si>
    <t>泸州市纳溪区中医医院</t>
  </si>
  <si>
    <t>泸州市龙马潭区中医医院</t>
  </si>
  <si>
    <t>泸县中医医院</t>
  </si>
  <si>
    <t>合江县中医医院</t>
  </si>
  <si>
    <t>叙永县中医医院</t>
  </si>
  <si>
    <t>古蔺县中医医院</t>
  </si>
  <si>
    <t>德阳 汇总</t>
  </si>
  <si>
    <t>德阳市中西医结合医院</t>
  </si>
  <si>
    <t>广汉市中医医院</t>
  </si>
  <si>
    <t>什邡市中医医院</t>
  </si>
  <si>
    <t>绵竹市中医医院</t>
  </si>
  <si>
    <t>绵竹市肛肠专科医院</t>
  </si>
  <si>
    <t>绵竹市第二中医医院</t>
  </si>
  <si>
    <t>中江县中医医院</t>
  </si>
  <si>
    <t>绵阳 汇总</t>
  </si>
  <si>
    <t>绵阳市中医医院</t>
  </si>
  <si>
    <t>绵阳市骨科医院</t>
  </si>
  <si>
    <t>绵阳市肛肠病医院</t>
  </si>
  <si>
    <t>绵阳市游仙区中医医院</t>
  </si>
  <si>
    <t>江油市中医医院</t>
  </si>
  <si>
    <t>三台县中医骨科医院</t>
  </si>
  <si>
    <t>盐亭县中医医院</t>
  </si>
  <si>
    <t>平武县中医医院</t>
  </si>
  <si>
    <t>北川羌族自治县中羌医医院</t>
  </si>
  <si>
    <t>广元 汇总</t>
  </si>
  <si>
    <t>广元市中医医院</t>
  </si>
  <si>
    <t>广元市利州区中医医院</t>
  </si>
  <si>
    <t>广元市昭化区中医医院</t>
  </si>
  <si>
    <t>广元市朝天区中医医院</t>
  </si>
  <si>
    <t>旺苍县中医医院</t>
  </si>
  <si>
    <t>青川县中医医院</t>
  </si>
  <si>
    <t>剑阁县中医医院</t>
  </si>
  <si>
    <t>苍溪县中医医院</t>
  </si>
  <si>
    <t>遂宁 汇总</t>
  </si>
  <si>
    <t>大英县中医医院</t>
  </si>
  <si>
    <t>内江 汇总</t>
  </si>
  <si>
    <t>内江市中医院</t>
  </si>
  <si>
    <t>内江市市中区中医医院</t>
  </si>
  <si>
    <t>内江市东兴区中医医院</t>
  </si>
  <si>
    <t>隆昌市中医院</t>
  </si>
  <si>
    <t>威远县中医医院</t>
  </si>
  <si>
    <t>资中县中医医院</t>
  </si>
  <si>
    <t>乐山 汇总</t>
  </si>
  <si>
    <t>乐山市中医医院</t>
  </si>
  <si>
    <t>乐山市市中区中医医院</t>
  </si>
  <si>
    <t>乐山市五通桥区中医医院</t>
  </si>
  <si>
    <t>峨眉山市中医医院</t>
  </si>
  <si>
    <t>犍为县中医医院</t>
  </si>
  <si>
    <t>井研县中医医院</t>
  </si>
  <si>
    <t>夹江县中医医院</t>
  </si>
  <si>
    <t>峨边彝族自治县中医医院</t>
  </si>
  <si>
    <t>马边彝族自治县中医医院</t>
  </si>
  <si>
    <t>南充 汇总</t>
  </si>
  <si>
    <t>南充市中医医院</t>
  </si>
  <si>
    <t>南充市高坪区中医医院</t>
  </si>
  <si>
    <t>南充市嘉陵区中医医院</t>
  </si>
  <si>
    <t>阆中市中医医院</t>
  </si>
  <si>
    <t>南部县中医医院</t>
  </si>
  <si>
    <t>营山县中医医院</t>
  </si>
  <si>
    <t>蓬安县中医医院</t>
  </si>
  <si>
    <t>仪陇县中医医院</t>
  </si>
  <si>
    <t>西充县中医医院</t>
  </si>
  <si>
    <t>眉山 汇总</t>
  </si>
  <si>
    <t>眉山市中医医院</t>
  </si>
  <si>
    <t>仁寿县中医医院</t>
  </si>
  <si>
    <t>洪雅县中医医院</t>
  </si>
  <si>
    <t>丹棱县中医医院</t>
  </si>
  <si>
    <t>青神县中医医院</t>
  </si>
  <si>
    <t>宜宾 汇总</t>
  </si>
  <si>
    <t>宜宾市中医医院</t>
  </si>
  <si>
    <t>宜宾市第二中医医院</t>
  </si>
  <si>
    <t>宜宾市中西医结合医院</t>
  </si>
  <si>
    <t>宜宾市第三中医医院</t>
  </si>
  <si>
    <t>江安县中医医院</t>
  </si>
  <si>
    <t>长宁县中医医院</t>
  </si>
  <si>
    <t>珙县中医医院</t>
  </si>
  <si>
    <t>筠连县中医医院</t>
  </si>
  <si>
    <t>兴文县中医医院</t>
  </si>
  <si>
    <t>屏山县中医医院</t>
  </si>
  <si>
    <t>广安 汇总</t>
  </si>
  <si>
    <t>广安市中医医院</t>
  </si>
  <si>
    <t>广安市广安区中医医院</t>
  </si>
  <si>
    <t>岳池县中医医院</t>
  </si>
  <si>
    <t>武胜县中医医院</t>
  </si>
  <si>
    <t>邻水县中医医院</t>
  </si>
  <si>
    <t>达州 汇总</t>
  </si>
  <si>
    <t>达州市中西医结合医院</t>
  </si>
  <si>
    <t>通川区中医院</t>
  </si>
  <si>
    <t>达州市达川区中医院</t>
  </si>
  <si>
    <t>雅安 汇总</t>
  </si>
  <si>
    <t>雅安市中医医院</t>
  </si>
  <si>
    <t>雅安市名山区中医医院</t>
  </si>
  <si>
    <t xml:space="preserve">荥经县中医院      </t>
  </si>
  <si>
    <t>汉源县中医医院</t>
  </si>
  <si>
    <t>石棉县中医医院</t>
  </si>
  <si>
    <t>天全县中医医院</t>
  </si>
  <si>
    <t xml:space="preserve">芦山县中医院       </t>
  </si>
  <si>
    <t>宝兴县中医医院</t>
  </si>
  <si>
    <t>巴中 汇总</t>
  </si>
  <si>
    <t>巴中市中医院</t>
  </si>
  <si>
    <t>巴中市恩阳区中医医院</t>
  </si>
  <si>
    <t>通江县中医医院</t>
  </si>
  <si>
    <t>南江县中医医院</t>
  </si>
  <si>
    <t>平昌县中医医院</t>
  </si>
  <si>
    <t>资阳 汇总</t>
  </si>
  <si>
    <t>资阳市中医医院</t>
  </si>
  <si>
    <t>四川省乐至县中医医院</t>
  </si>
  <si>
    <t>安岳县中医医院</t>
  </si>
  <si>
    <t>阿坝 汇总</t>
  </si>
  <si>
    <t>阿坝州藏医院</t>
  </si>
  <si>
    <t>马尔康市中藏医医院</t>
  </si>
  <si>
    <t>汶川县中医医院</t>
  </si>
  <si>
    <t>松潘县中藏医院</t>
  </si>
  <si>
    <t>九寨沟县中藏医院</t>
  </si>
  <si>
    <t>金川县中藏医院</t>
  </si>
  <si>
    <t>小金县中藏医院</t>
  </si>
  <si>
    <t>黑水县中藏医院</t>
  </si>
  <si>
    <t>壤塘县藏医院</t>
  </si>
  <si>
    <t>阿坝县藏医院</t>
  </si>
  <si>
    <t>四川省若尔盖县藏医院</t>
  </si>
  <si>
    <t>若尔盖县第二藏医院</t>
  </si>
  <si>
    <t>红原县藏医院</t>
  </si>
  <si>
    <t>甘孜 汇总</t>
  </si>
  <si>
    <t>甘孜州泸定县民族医院</t>
  </si>
  <si>
    <t>四川省甘孜州炉霍县藏医院</t>
  </si>
  <si>
    <t>凉山 汇总</t>
  </si>
  <si>
    <t>凉山彝族自治州中西医结合医院</t>
  </si>
  <si>
    <t>西昌市中医医院</t>
  </si>
  <si>
    <t>盐源县中医医院</t>
  </si>
  <si>
    <t>德昌县中医医院</t>
  </si>
  <si>
    <t>会理县中医医院</t>
  </si>
  <si>
    <t>会东县中医医院</t>
  </si>
  <si>
    <t>宁南县中医医院</t>
  </si>
  <si>
    <t>普格县中彝医院</t>
  </si>
  <si>
    <t>布拖县中彝医医院</t>
  </si>
  <si>
    <t>金阳县中彝医院</t>
  </si>
  <si>
    <t>昭觉县中彝医院</t>
  </si>
  <si>
    <t>喜德县中彝医院</t>
  </si>
  <si>
    <t>冕宁县中医医院</t>
  </si>
  <si>
    <t>越西县中彝医医院</t>
  </si>
  <si>
    <t>甘洛县中彝医院</t>
  </si>
  <si>
    <t>美姑县中彝医院</t>
  </si>
  <si>
    <t>雷波县中彝医院</t>
  </si>
  <si>
    <t>木里藏族自治县中藏医院</t>
  </si>
  <si>
    <r>
      <rPr>
        <b/>
        <sz val="10"/>
        <color theme="1"/>
        <rFont val="宋体"/>
        <family val="3"/>
        <charset val="134"/>
      </rPr>
      <t>市州小计</t>
    </r>
  </si>
  <si>
    <r>
      <rPr>
        <b/>
        <sz val="10"/>
        <color theme="1"/>
        <rFont val="宋体"/>
        <family val="3"/>
        <charset val="134"/>
      </rPr>
      <t>成都市</t>
    </r>
  </si>
  <si>
    <r>
      <rPr>
        <b/>
        <sz val="10"/>
        <color theme="1"/>
        <rFont val="宋体"/>
        <family val="3"/>
        <charset val="134"/>
      </rPr>
      <t>绵阳市</t>
    </r>
  </si>
  <si>
    <r>
      <rPr>
        <sz val="10"/>
        <color theme="1"/>
        <rFont val="宋体"/>
        <family val="3"/>
        <charset val="134"/>
      </rPr>
      <t>绵阳市中医药管理局</t>
    </r>
  </si>
  <si>
    <r>
      <rPr>
        <sz val="10"/>
        <color theme="1"/>
        <rFont val="宋体"/>
        <family val="3"/>
        <charset val="134"/>
      </rPr>
      <t>绵阳市骨科医院</t>
    </r>
  </si>
  <si>
    <r>
      <rPr>
        <sz val="10"/>
        <color theme="1"/>
        <rFont val="宋体"/>
        <family val="3"/>
        <charset val="134"/>
      </rPr>
      <t>绵阳市肛肠病医院</t>
    </r>
  </si>
  <si>
    <r>
      <rPr>
        <sz val="10"/>
        <color theme="1"/>
        <rFont val="宋体"/>
        <family val="3"/>
        <charset val="134"/>
      </rPr>
      <t>绵阳市游仙区中医医院</t>
    </r>
  </si>
  <si>
    <r>
      <rPr>
        <sz val="10"/>
        <color theme="1"/>
        <rFont val="宋体"/>
        <family val="3"/>
        <charset val="134"/>
      </rPr>
      <t>绵阳市中医医院</t>
    </r>
  </si>
  <si>
    <r>
      <rPr>
        <b/>
        <sz val="10"/>
        <color theme="1"/>
        <rFont val="宋体"/>
        <family val="3"/>
        <charset val="134"/>
      </rPr>
      <t>德阳市</t>
    </r>
  </si>
  <si>
    <r>
      <rPr>
        <sz val="10"/>
        <color theme="1"/>
        <rFont val="宋体"/>
        <family val="3"/>
        <charset val="134"/>
      </rPr>
      <t>德阳市中医药管理局</t>
    </r>
  </si>
  <si>
    <r>
      <rPr>
        <sz val="10"/>
        <color theme="1"/>
        <rFont val="宋体"/>
        <family val="3"/>
        <charset val="134"/>
      </rPr>
      <t>德阳市中西医结合医院</t>
    </r>
  </si>
  <si>
    <r>
      <rPr>
        <b/>
        <sz val="10"/>
        <color theme="1"/>
        <rFont val="宋体"/>
        <family val="3"/>
        <charset val="134"/>
      </rPr>
      <t>自贡市</t>
    </r>
  </si>
  <si>
    <r>
      <rPr>
        <b/>
        <sz val="10"/>
        <color theme="1"/>
        <rFont val="宋体"/>
        <family val="3"/>
        <charset val="134"/>
      </rPr>
      <t>南充市</t>
    </r>
  </si>
  <si>
    <r>
      <rPr>
        <b/>
        <sz val="10"/>
        <color theme="1"/>
        <rFont val="宋体"/>
        <family val="3"/>
        <charset val="134"/>
      </rPr>
      <t>攀枝花市</t>
    </r>
  </si>
  <si>
    <r>
      <rPr>
        <sz val="10"/>
        <color theme="1"/>
        <rFont val="宋体"/>
        <family val="3"/>
        <charset val="134"/>
      </rPr>
      <t>攀枝花市中医药管理局</t>
    </r>
  </si>
  <si>
    <r>
      <rPr>
        <sz val="10"/>
        <color theme="1"/>
        <rFont val="宋体"/>
        <family val="3"/>
        <charset val="134"/>
      </rPr>
      <t>攀枝花市中西医结合医院</t>
    </r>
  </si>
  <si>
    <r>
      <rPr>
        <sz val="10"/>
        <color theme="1"/>
        <rFont val="宋体"/>
        <family val="3"/>
        <charset val="134"/>
      </rPr>
      <t>米易县中医医院</t>
    </r>
  </si>
  <si>
    <r>
      <rPr>
        <b/>
        <sz val="10"/>
        <color theme="1"/>
        <rFont val="宋体"/>
        <family val="3"/>
        <charset val="134"/>
      </rPr>
      <t>泸州市</t>
    </r>
  </si>
  <si>
    <r>
      <rPr>
        <sz val="10"/>
        <color theme="1"/>
        <rFont val="宋体"/>
        <family val="3"/>
        <charset val="134"/>
      </rPr>
      <t>泸州市中医药管理局</t>
    </r>
  </si>
  <si>
    <r>
      <rPr>
        <sz val="10"/>
        <color theme="1"/>
        <rFont val="宋体"/>
        <family val="3"/>
        <charset val="134"/>
      </rPr>
      <t>泸州市中医医院</t>
    </r>
  </si>
  <si>
    <r>
      <rPr>
        <sz val="10"/>
        <color theme="1"/>
        <rFont val="宋体"/>
        <family val="3"/>
        <charset val="134"/>
      </rPr>
      <t>泸州市纳溪区中医医院</t>
    </r>
  </si>
  <si>
    <r>
      <rPr>
        <sz val="10"/>
        <color theme="1"/>
        <rFont val="宋体"/>
        <family val="3"/>
        <charset val="134"/>
      </rPr>
      <t>泸州市龙马潭区中医医院</t>
    </r>
  </si>
  <si>
    <r>
      <rPr>
        <b/>
        <sz val="10"/>
        <color theme="1"/>
        <rFont val="宋体"/>
        <family val="3"/>
        <charset val="134"/>
      </rPr>
      <t>广元市</t>
    </r>
  </si>
  <si>
    <r>
      <rPr>
        <sz val="10"/>
        <color theme="1"/>
        <rFont val="宋体"/>
        <family val="3"/>
        <charset val="134"/>
      </rPr>
      <t>广元市中医药管理局</t>
    </r>
  </si>
  <si>
    <r>
      <rPr>
        <sz val="10"/>
        <color theme="1"/>
        <rFont val="宋体"/>
        <family val="3"/>
        <charset val="134"/>
      </rPr>
      <t>广元市中医医院</t>
    </r>
  </si>
  <si>
    <r>
      <rPr>
        <sz val="10"/>
        <color theme="1"/>
        <rFont val="宋体"/>
        <family val="3"/>
        <charset val="134"/>
      </rPr>
      <t>广元市利州区中医医院</t>
    </r>
  </si>
  <si>
    <r>
      <rPr>
        <sz val="10"/>
        <color theme="1"/>
        <rFont val="宋体"/>
        <family val="3"/>
        <charset val="134"/>
      </rPr>
      <t>广元市昭化区中医医院</t>
    </r>
  </si>
  <si>
    <r>
      <rPr>
        <sz val="10"/>
        <color theme="1"/>
        <rFont val="宋体"/>
        <family val="3"/>
        <charset val="134"/>
      </rPr>
      <t>广元市朝天区中医医院</t>
    </r>
  </si>
  <si>
    <r>
      <rPr>
        <b/>
        <sz val="10"/>
        <color theme="1"/>
        <rFont val="宋体"/>
        <family val="3"/>
        <charset val="134"/>
      </rPr>
      <t>遂宁市</t>
    </r>
  </si>
  <si>
    <r>
      <rPr>
        <sz val="10"/>
        <color theme="1"/>
        <rFont val="宋体"/>
        <family val="3"/>
        <charset val="134"/>
      </rPr>
      <t>遂宁市中医药管理局</t>
    </r>
  </si>
  <si>
    <r>
      <rPr>
        <b/>
        <sz val="10"/>
        <color theme="1"/>
        <rFont val="宋体"/>
        <family val="3"/>
        <charset val="134"/>
      </rPr>
      <t>乐山市</t>
    </r>
  </si>
  <si>
    <r>
      <rPr>
        <b/>
        <sz val="10"/>
        <color theme="1"/>
        <rFont val="宋体"/>
        <family val="3"/>
        <charset val="134"/>
      </rPr>
      <t>内江市</t>
    </r>
  </si>
  <si>
    <r>
      <rPr>
        <b/>
        <sz val="10"/>
        <color theme="1"/>
        <rFont val="宋体"/>
        <family val="3"/>
        <charset val="134"/>
      </rPr>
      <t>达州市</t>
    </r>
  </si>
  <si>
    <r>
      <rPr>
        <sz val="10"/>
        <color theme="1"/>
        <rFont val="宋体"/>
        <family val="3"/>
        <charset val="134"/>
      </rPr>
      <t>达州市中医药管理局</t>
    </r>
  </si>
  <si>
    <r>
      <rPr>
        <sz val="10"/>
        <color theme="1"/>
        <rFont val="宋体"/>
        <family val="3"/>
        <charset val="134"/>
      </rPr>
      <t>达州市中西医结合医院</t>
    </r>
  </si>
  <si>
    <r>
      <rPr>
        <b/>
        <sz val="10"/>
        <color theme="1"/>
        <rFont val="宋体"/>
        <family val="3"/>
        <charset val="134"/>
      </rPr>
      <t>巴中市</t>
    </r>
  </si>
  <si>
    <r>
      <rPr>
        <b/>
        <sz val="10"/>
        <color theme="1"/>
        <rFont val="宋体"/>
        <family val="3"/>
        <charset val="134"/>
      </rPr>
      <t>眉山市</t>
    </r>
  </si>
  <si>
    <r>
      <rPr>
        <b/>
        <sz val="10"/>
        <color theme="1"/>
        <rFont val="宋体"/>
        <family val="3"/>
        <charset val="134"/>
      </rPr>
      <t>宜宾市</t>
    </r>
  </si>
  <si>
    <r>
      <rPr>
        <sz val="10"/>
        <color theme="1"/>
        <rFont val="宋体"/>
        <family val="3"/>
        <charset val="134"/>
      </rPr>
      <t>资阳市中医药管理局</t>
    </r>
  </si>
  <si>
    <r>
      <rPr>
        <sz val="10"/>
        <color theme="1"/>
        <rFont val="宋体"/>
        <family val="3"/>
        <charset val="134"/>
      </rPr>
      <t>资阳市中医医院</t>
    </r>
  </si>
  <si>
    <r>
      <rPr>
        <b/>
        <sz val="10"/>
        <color theme="1"/>
        <rFont val="宋体"/>
        <family val="3"/>
        <charset val="134"/>
      </rPr>
      <t>甘孜州</t>
    </r>
  </si>
  <si>
    <r>
      <rPr>
        <b/>
        <sz val="10"/>
        <color theme="1"/>
        <rFont val="宋体"/>
        <family val="3"/>
        <charset val="134"/>
      </rPr>
      <t>阿坝州</t>
    </r>
  </si>
  <si>
    <r>
      <rPr>
        <sz val="10"/>
        <color theme="1"/>
        <rFont val="宋体"/>
        <family val="3"/>
        <charset val="134"/>
      </rPr>
      <t>阿坝州藏医院</t>
    </r>
  </si>
  <si>
    <r>
      <rPr>
        <sz val="10"/>
        <color theme="1"/>
        <rFont val="宋体"/>
        <family val="3"/>
        <charset val="134"/>
      </rPr>
      <t>汶川县中医医院</t>
    </r>
  </si>
  <si>
    <r>
      <rPr>
        <sz val="10"/>
        <color theme="1"/>
        <rFont val="宋体"/>
        <family val="3"/>
        <charset val="134"/>
      </rPr>
      <t>松潘县中藏医院</t>
    </r>
  </si>
  <si>
    <r>
      <rPr>
        <sz val="10"/>
        <color theme="1"/>
        <rFont val="宋体"/>
        <family val="3"/>
        <charset val="134"/>
      </rPr>
      <t>九寨沟县中藏医院</t>
    </r>
  </si>
  <si>
    <r>
      <rPr>
        <sz val="10"/>
        <color theme="1"/>
        <rFont val="宋体"/>
        <family val="3"/>
        <charset val="134"/>
      </rPr>
      <t>金川县中藏医院</t>
    </r>
  </si>
  <si>
    <r>
      <rPr>
        <sz val="10"/>
        <color theme="1"/>
        <rFont val="宋体"/>
        <family val="3"/>
        <charset val="134"/>
      </rPr>
      <t>小金县中藏医院</t>
    </r>
  </si>
  <si>
    <r>
      <rPr>
        <sz val="10"/>
        <color theme="1"/>
        <rFont val="宋体"/>
        <family val="3"/>
        <charset val="134"/>
      </rPr>
      <t>黑水县中藏医院</t>
    </r>
  </si>
  <si>
    <r>
      <rPr>
        <sz val="10"/>
        <color theme="1"/>
        <rFont val="宋体"/>
        <family val="3"/>
        <charset val="134"/>
      </rPr>
      <t>壤塘县藏医院</t>
    </r>
  </si>
  <si>
    <r>
      <rPr>
        <sz val="10"/>
        <color theme="1"/>
        <rFont val="宋体"/>
        <family val="3"/>
        <charset val="134"/>
      </rPr>
      <t>阿坝县藏医院</t>
    </r>
  </si>
  <si>
    <r>
      <rPr>
        <sz val="10"/>
        <color theme="1"/>
        <rFont val="宋体"/>
        <family val="3"/>
        <charset val="134"/>
      </rPr>
      <t>若尔盖县第二藏医院</t>
    </r>
  </si>
  <si>
    <r>
      <rPr>
        <sz val="10"/>
        <color theme="1"/>
        <rFont val="宋体"/>
        <family val="3"/>
        <charset val="134"/>
      </rPr>
      <t>红原县藏医院</t>
    </r>
  </si>
  <si>
    <r>
      <rPr>
        <sz val="10"/>
        <color theme="1"/>
        <rFont val="宋体"/>
        <family val="3"/>
        <charset val="134"/>
      </rPr>
      <t>若尔盖县藏医院</t>
    </r>
  </si>
  <si>
    <r>
      <rPr>
        <b/>
        <sz val="10"/>
        <color theme="1"/>
        <rFont val="宋体"/>
        <family val="3"/>
        <charset val="134"/>
      </rPr>
      <t>凉山州</t>
    </r>
  </si>
  <si>
    <r>
      <rPr>
        <b/>
        <sz val="10"/>
        <color theme="1"/>
        <rFont val="宋体"/>
        <family val="3"/>
        <charset val="134"/>
      </rPr>
      <t>扩权县小计</t>
    </r>
  </si>
  <si>
    <r>
      <rPr>
        <sz val="10"/>
        <color theme="1"/>
        <rFont val="宋体"/>
        <family val="3"/>
        <charset val="134"/>
      </rPr>
      <t>平武县中医医院</t>
    </r>
  </si>
  <si>
    <r>
      <rPr>
        <sz val="10"/>
        <color theme="1"/>
        <rFont val="宋体"/>
        <family val="3"/>
        <charset val="134"/>
      </rPr>
      <t>北川羌族自治县中羌医医院</t>
    </r>
  </si>
  <si>
    <r>
      <rPr>
        <sz val="10"/>
        <color theme="1"/>
        <rFont val="宋体"/>
        <family val="3"/>
        <charset val="134"/>
      </rPr>
      <t>青川县中医医院</t>
    </r>
  </si>
  <si>
    <r>
      <t>荥经县中医医院</t>
    </r>
    <r>
      <rPr>
        <sz val="10"/>
        <color theme="1"/>
        <rFont val="Times New Roman"/>
        <family val="1"/>
      </rPr>
      <t xml:space="preserve">      </t>
    </r>
  </si>
  <si>
    <r>
      <t>芦山县中医医院</t>
    </r>
    <r>
      <rPr>
        <sz val="10"/>
        <color theme="1"/>
        <rFont val="Times New Roman"/>
        <family val="1"/>
      </rPr>
      <t xml:space="preserve">       </t>
    </r>
  </si>
  <si>
    <t>中医药文化弘扬工程</t>
    <phoneticPr fontId="32" type="noConversion"/>
  </si>
  <si>
    <t>中医药特色人才培养</t>
    <phoneticPr fontId="32" type="noConversion"/>
  </si>
  <si>
    <t>绩效监管和专项审计</t>
    <phoneticPr fontId="32" type="noConversion"/>
  </si>
  <si>
    <t>中医药监督执法能力提升项目</t>
    <phoneticPr fontId="32" type="noConversion"/>
  </si>
  <si>
    <t>中医药服务能力提升</t>
    <phoneticPr fontId="32" type="noConversion"/>
  </si>
  <si>
    <t>中药质量保障、中医临床疗效提升和中医药古籍修复能力建设</t>
    <phoneticPr fontId="32" type="noConversion"/>
  </si>
  <si>
    <t>合计</t>
    <phoneticPr fontId="32" type="noConversion"/>
  </si>
  <si>
    <t>省本级小计</t>
  </si>
  <si>
    <t>成都中医药大学附属医院</t>
  </si>
  <si>
    <t>成都体育学院附属体育医院</t>
  </si>
  <si>
    <t>八一骨科医院</t>
  </si>
  <si>
    <t>四川何氏骨科医院</t>
  </si>
  <si>
    <t>四川天祥骨科医院</t>
  </si>
  <si>
    <t>成都肛肠专科医院</t>
  </si>
  <si>
    <t>四川省针灸学校</t>
  </si>
  <si>
    <r>
      <rPr>
        <b/>
        <sz val="11"/>
        <color indexed="8"/>
        <rFont val="宋体"/>
        <family val="3"/>
        <charset val="134"/>
      </rPr>
      <t>市州小计</t>
    </r>
  </si>
  <si>
    <r>
      <rPr>
        <sz val="11"/>
        <color indexed="8"/>
        <rFont val="宋体"/>
        <family val="3"/>
        <charset val="134"/>
      </rPr>
      <t>成都市</t>
    </r>
  </si>
  <si>
    <r>
      <rPr>
        <sz val="11"/>
        <color indexed="8"/>
        <rFont val="宋体"/>
        <family val="3"/>
        <charset val="134"/>
      </rPr>
      <t>绵阳市</t>
    </r>
  </si>
  <si>
    <r>
      <rPr>
        <sz val="11"/>
        <color indexed="8"/>
        <rFont val="宋体"/>
        <family val="3"/>
        <charset val="134"/>
      </rPr>
      <t>自贡市</t>
    </r>
  </si>
  <si>
    <r>
      <rPr>
        <sz val="11"/>
        <color indexed="8"/>
        <rFont val="宋体"/>
        <family val="3"/>
        <charset val="134"/>
      </rPr>
      <t>攀枝花市</t>
    </r>
  </si>
  <si>
    <r>
      <rPr>
        <sz val="11"/>
        <color indexed="8"/>
        <rFont val="宋体"/>
        <family val="3"/>
        <charset val="134"/>
      </rPr>
      <t>泸州市</t>
    </r>
  </si>
  <si>
    <r>
      <rPr>
        <sz val="11"/>
        <color indexed="8"/>
        <rFont val="宋体"/>
        <family val="3"/>
        <charset val="134"/>
      </rPr>
      <t>遂宁市</t>
    </r>
  </si>
  <si>
    <r>
      <rPr>
        <sz val="11"/>
        <color indexed="8"/>
        <rFont val="宋体"/>
        <family val="3"/>
        <charset val="134"/>
      </rPr>
      <t>内江市</t>
    </r>
  </si>
  <si>
    <r>
      <rPr>
        <sz val="11"/>
        <color indexed="8"/>
        <rFont val="宋体"/>
        <family val="3"/>
        <charset val="134"/>
      </rPr>
      <t>达州市</t>
    </r>
  </si>
  <si>
    <r>
      <rPr>
        <sz val="11"/>
        <color indexed="8"/>
        <rFont val="宋体"/>
        <family val="3"/>
        <charset val="134"/>
      </rPr>
      <t>巴中市</t>
    </r>
  </si>
  <si>
    <r>
      <rPr>
        <sz val="11"/>
        <color indexed="8"/>
        <rFont val="宋体"/>
        <family val="3"/>
        <charset val="134"/>
      </rPr>
      <t>宜宾市</t>
    </r>
  </si>
  <si>
    <r>
      <rPr>
        <sz val="11"/>
        <color indexed="8"/>
        <rFont val="宋体"/>
        <family val="3"/>
        <charset val="134"/>
      </rPr>
      <t>甘孜州</t>
    </r>
  </si>
  <si>
    <r>
      <rPr>
        <sz val="11"/>
        <color indexed="8"/>
        <rFont val="宋体"/>
        <family val="3"/>
        <charset val="134"/>
      </rPr>
      <t>阿坝州</t>
    </r>
  </si>
  <si>
    <r>
      <rPr>
        <sz val="11"/>
        <color indexed="8"/>
        <rFont val="宋体"/>
        <family val="3"/>
        <charset val="134"/>
      </rPr>
      <t>凉山州</t>
    </r>
  </si>
  <si>
    <r>
      <rPr>
        <b/>
        <sz val="11"/>
        <color indexed="8"/>
        <rFont val="宋体"/>
        <family val="3"/>
        <charset val="134"/>
      </rPr>
      <t>扩权县小计</t>
    </r>
  </si>
  <si>
    <t>提前下达2022年医疗服务与保障能力提升（中医药事业传承与发展部分）中央补助资金分配总表</t>
    <phoneticPr fontId="32" type="noConversion"/>
  </si>
  <si>
    <r>
      <rPr>
        <b/>
        <sz val="16"/>
        <color theme="1"/>
        <rFont val="宋体"/>
        <family val="3"/>
        <charset val="134"/>
      </rPr>
      <t>提前下达</t>
    </r>
    <r>
      <rPr>
        <b/>
        <sz val="16"/>
        <color theme="1"/>
        <rFont val="Times New Roman"/>
        <family val="1"/>
      </rPr>
      <t>2022</t>
    </r>
    <r>
      <rPr>
        <b/>
        <sz val="16"/>
        <color theme="1"/>
        <rFont val="宋体"/>
        <family val="3"/>
        <charset val="134"/>
      </rPr>
      <t>年医疗服务与保障能力提升（中医药事业传承与发展部分）中央补助资金分配明细表</t>
    </r>
    <phoneticPr fontId="32" type="noConversion"/>
  </si>
  <si>
    <t>广元市</t>
    <phoneticPr fontId="32" type="noConversion"/>
  </si>
  <si>
    <t>附件1</t>
    <phoneticPr fontId="32" type="noConversion"/>
  </si>
  <si>
    <t>附件2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</si>
</sst>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eneral\ \ "/>
    <numFmt numFmtId="177" formatCode="General\ "/>
    <numFmt numFmtId="178" formatCode="0.00_);[Red]\(0.00\)"/>
    <numFmt numFmtId="179" formatCode="General\ \ \ \ \ \ \ \ \ "/>
    <numFmt numFmtId="180" formatCode="0.00_ "/>
  </numFmts>
  <fonts count="39">
    <font>
      <sz val="11"/>
      <color theme="1"/>
      <name val="等线"/>
      <charset val="13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等线"/>
      <charset val="134"/>
      <scheme val="minor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黑体"/>
      <family val="3"/>
      <charset val="134"/>
    </font>
    <font>
      <b/>
      <sz val="10"/>
      <color theme="1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20"/>
      <color indexed="8"/>
      <name val="方正小标宋简体"/>
      <family val="3"/>
      <charset val="134"/>
    </font>
    <font>
      <sz val="2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4"/>
      <color indexed="8"/>
      <name val="黑体"/>
      <family val="3"/>
      <charset val="134"/>
    </font>
    <font>
      <sz val="22"/>
      <color indexed="8"/>
      <name val="方正小标宋简体"/>
      <family val="3"/>
      <charset val="134"/>
    </font>
    <font>
      <b/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31" fillId="0" borderId="0">
      <alignment vertical="center"/>
    </xf>
    <xf numFmtId="0" fontId="25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1" xfId="5" applyNumberFormat="1" applyFont="1" applyFill="1" applyBorder="1" applyAlignment="1" applyProtection="1">
      <alignment vertical="top" wrapText="1"/>
      <protection locked="0"/>
    </xf>
    <xf numFmtId="0" fontId="1" fillId="0" borderId="2" xfId="5" applyNumberFormat="1" applyFont="1" applyFill="1" applyBorder="1" applyAlignment="1" applyProtection="1">
      <alignment vertical="top" wrapText="1"/>
      <protection locked="0"/>
    </xf>
    <xf numFmtId="0" fontId="2" fillId="0" borderId="2" xfId="5" applyNumberFormat="1" applyFont="1" applyFill="1" applyBorder="1" applyAlignment="1" applyProtection="1">
      <alignment vertical="top" wrapText="1"/>
      <protection locked="0"/>
    </xf>
    <xf numFmtId="0" fontId="3" fillId="0" borderId="2" xfId="5" applyNumberFormat="1" applyFont="1" applyFill="1" applyBorder="1" applyAlignment="1" applyProtection="1">
      <alignment vertical="top" wrapText="1"/>
      <protection locked="0"/>
    </xf>
    <xf numFmtId="0" fontId="4" fillId="0" borderId="3" xfId="5" applyNumberFormat="1" applyFont="1" applyFill="1" applyBorder="1" applyAlignment="1" applyProtection="1">
      <alignment vertical="top" wrapText="1"/>
      <protection locked="0"/>
    </xf>
    <xf numFmtId="0" fontId="5" fillId="0" borderId="3" xfId="5" applyNumberFormat="1" applyFont="1" applyFill="1" applyBorder="1" applyAlignment="1" applyProtection="1">
      <alignment vertical="top" wrapText="1"/>
      <protection locked="0"/>
    </xf>
    <xf numFmtId="0" fontId="6" fillId="0" borderId="3" xfId="5" applyNumberFormat="1" applyFont="1" applyFill="1" applyBorder="1" applyAlignment="1" applyProtection="1">
      <alignment vertical="top" wrapText="1"/>
      <protection locked="0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/>
    <xf numFmtId="180" fontId="11" fillId="0" borderId="0" xfId="0" applyNumberFormat="1" applyFont="1" applyAlignment="1">
      <alignment horizontal="left" vertical="center" wrapText="1"/>
    </xf>
    <xf numFmtId="180" fontId="12" fillId="0" borderId="0" xfId="2" applyNumberFormat="1" applyFont="1" applyAlignment="1">
      <alignment horizontal="center" vertical="center" wrapText="1" shrinkToFit="1"/>
    </xf>
    <xf numFmtId="180" fontId="10" fillId="0" borderId="0" xfId="0" applyNumberFormat="1" applyFont="1" applyAlignment="1">
      <alignment horizontal="center" wrapText="1"/>
    </xf>
    <xf numFmtId="180" fontId="14" fillId="0" borderId="2" xfId="2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 wrapText="1" shrinkToFit="1"/>
    </xf>
    <xf numFmtId="180" fontId="15" fillId="4" borderId="1" xfId="0" applyNumberFormat="1" applyFont="1" applyFill="1" applyBorder="1" applyAlignment="1">
      <alignment horizontal="center" vertical="center" wrapText="1" shrinkToFit="1"/>
    </xf>
    <xf numFmtId="180" fontId="15" fillId="0" borderId="2" xfId="0" applyNumberFormat="1" applyFont="1" applyBorder="1" applyAlignment="1">
      <alignment horizontal="center" vertical="center" wrapText="1" shrinkToFit="1"/>
    </xf>
    <xf numFmtId="180" fontId="15" fillId="0" borderId="2" xfId="0" applyNumberFormat="1" applyFont="1" applyBorder="1" applyAlignment="1">
      <alignment horizontal="center" wrapText="1"/>
    </xf>
    <xf numFmtId="0" fontId="6" fillId="0" borderId="0" xfId="0" applyFont="1" applyFill="1" applyProtection="1">
      <alignment vertical="center"/>
      <protection locked="0"/>
    </xf>
    <xf numFmtId="0" fontId="6" fillId="0" borderId="0" xfId="3" applyFont="1" applyFill="1" applyAlignment="1" applyProtection="1">
      <alignment vertical="center"/>
      <protection locked="0"/>
    </xf>
    <xf numFmtId="0" fontId="0" fillId="0" borderId="0" xfId="0" applyFont="1">
      <alignment vertical="center"/>
    </xf>
    <xf numFmtId="179" fontId="0" fillId="0" borderId="0" xfId="0" applyNumberFormat="1" applyFont="1" applyFill="1" applyAlignment="1">
      <alignment horizontal="right" vertical="center" indent="2"/>
    </xf>
    <xf numFmtId="0" fontId="6" fillId="0" borderId="0" xfId="5" applyNumberFormat="1" applyFont="1" applyAlignment="1">
      <alignment vertical="center" wrapText="1"/>
    </xf>
    <xf numFmtId="0" fontId="6" fillId="0" borderId="0" xfId="5" applyNumberFormat="1" applyFont="1" applyFill="1" applyAlignment="1">
      <alignment horizontal="right"/>
    </xf>
    <xf numFmtId="0" fontId="6" fillId="0" borderId="0" xfId="5" applyNumberFormat="1" applyFont="1" applyAlignment="1">
      <alignment horizontal="center" vertical="center"/>
    </xf>
    <xf numFmtId="0" fontId="6" fillId="0" borderId="0" xfId="5" applyNumberFormat="1" applyFont="1">
      <alignment vertical="center"/>
    </xf>
    <xf numFmtId="0" fontId="2" fillId="0" borderId="0" xfId="5" applyNumberFormat="1" applyFont="1">
      <alignment vertical="center"/>
    </xf>
    <xf numFmtId="0" fontId="1" fillId="0" borderId="0" xfId="5" applyNumberFormat="1" applyFont="1" applyAlignment="1">
      <alignment horizontal="center" vertical="center"/>
    </xf>
    <xf numFmtId="0" fontId="1" fillId="0" borderId="5" xfId="5" applyNumberFormat="1" applyFont="1" applyBorder="1">
      <alignment vertical="center"/>
    </xf>
    <xf numFmtId="0" fontId="1" fillId="0" borderId="5" xfId="5" applyNumberFormat="1" applyFont="1" applyBorder="1" applyAlignment="1">
      <alignment horizontal="center" vertical="center" wrapText="1"/>
    </xf>
    <xf numFmtId="0" fontId="1" fillId="0" borderId="2" xfId="5" applyNumberFormat="1" applyFont="1" applyBorder="1" applyAlignment="1">
      <alignment horizontal="center" vertical="center" wrapText="1"/>
    </xf>
    <xf numFmtId="0" fontId="3" fillId="0" borderId="1" xfId="5" applyNumberFormat="1" applyFont="1" applyBorder="1" applyAlignment="1">
      <alignment horizontal="center" vertical="center" wrapText="1"/>
    </xf>
    <xf numFmtId="0" fontId="1" fillId="0" borderId="1" xfId="5" applyNumberFormat="1" applyFont="1" applyBorder="1" applyAlignment="1">
      <alignment horizontal="center" vertical="center" wrapText="1"/>
    </xf>
    <xf numFmtId="0" fontId="3" fillId="0" borderId="2" xfId="5" applyNumberFormat="1" applyFont="1" applyBorder="1" applyAlignment="1">
      <alignment horizontal="center" vertical="center" wrapText="1"/>
    </xf>
    <xf numFmtId="0" fontId="1" fillId="0" borderId="2" xfId="5" applyNumberFormat="1" applyFont="1" applyFill="1" applyBorder="1" applyAlignment="1">
      <alignment horizontal="center" vertical="center" wrapText="1"/>
    </xf>
    <xf numFmtId="0" fontId="2" fillId="0" borderId="2" xfId="5" applyNumberFormat="1" applyFont="1" applyFill="1" applyBorder="1" applyAlignment="1">
      <alignment horizontal="center" vertical="center" wrapText="1"/>
    </xf>
    <xf numFmtId="0" fontId="5" fillId="0" borderId="2" xfId="5" applyNumberFormat="1" applyFont="1" applyBorder="1" applyAlignment="1">
      <alignment horizontal="center" vertical="center" wrapText="1"/>
    </xf>
    <xf numFmtId="0" fontId="2" fillId="0" borderId="2" xfId="5" applyNumberFormat="1" applyFont="1" applyBorder="1" applyAlignment="1">
      <alignment horizontal="center" vertical="center" wrapText="1"/>
    </xf>
    <xf numFmtId="0" fontId="2" fillId="0" borderId="2" xfId="5" applyNumberFormat="1" applyFont="1" applyFill="1" applyBorder="1" applyAlignment="1">
      <alignment horizontal="center" vertical="center"/>
    </xf>
    <xf numFmtId="0" fontId="1" fillId="0" borderId="5" xfId="5" applyNumberFormat="1" applyFont="1" applyBorder="1" applyAlignment="1">
      <alignment horizontal="center" vertical="center"/>
    </xf>
    <xf numFmtId="0" fontId="1" fillId="0" borderId="0" xfId="5" applyNumberFormat="1" applyFont="1" applyBorder="1" applyAlignment="1">
      <alignment horizontal="center" vertical="center"/>
    </xf>
    <xf numFmtId="0" fontId="1" fillId="0" borderId="2" xfId="5" applyNumberFormat="1" applyFont="1" applyFill="1" applyBorder="1" applyAlignment="1">
      <alignment horizontal="center" vertical="center"/>
    </xf>
    <xf numFmtId="0" fontId="6" fillId="0" borderId="2" xfId="5" applyNumberFormat="1" applyFont="1" applyFill="1" applyBorder="1" applyAlignment="1">
      <alignment horizontal="center" vertical="center"/>
    </xf>
    <xf numFmtId="0" fontId="3" fillId="0" borderId="0" xfId="5" applyNumberFormat="1" applyFont="1" applyBorder="1" applyAlignment="1">
      <alignment horizontal="right"/>
    </xf>
    <xf numFmtId="0" fontId="23" fillId="0" borderId="0" xfId="5" applyFont="1">
      <alignment vertical="center"/>
    </xf>
    <xf numFmtId="0" fontId="4" fillId="0" borderId="0" xfId="5" applyFont="1">
      <alignment vertical="center"/>
    </xf>
    <xf numFmtId="0" fontId="18" fillId="0" borderId="0" xfId="5" applyFont="1" applyAlignment="1">
      <alignment vertical="center" wrapText="1"/>
    </xf>
    <xf numFmtId="0" fontId="4" fillId="0" borderId="0" xfId="5" applyFont="1" applyAlignment="1">
      <alignment horizontal="right"/>
    </xf>
    <xf numFmtId="0" fontId="24" fillId="3" borderId="0" xfId="5" applyNumberFormat="1" applyFont="1" applyFill="1" applyAlignment="1">
      <alignment horizontal="right"/>
    </xf>
    <xf numFmtId="0" fontId="25" fillId="0" borderId="0" xfId="5" applyAlignment="1">
      <alignment horizontal="center" vertical="center"/>
    </xf>
    <xf numFmtId="178" fontId="25" fillId="0" borderId="0" xfId="5" applyNumberFormat="1" applyAlignment="1">
      <alignment horizontal="center" vertical="center"/>
    </xf>
    <xf numFmtId="0" fontId="25" fillId="0" borderId="0" xfId="5">
      <alignment vertical="center"/>
    </xf>
    <xf numFmtId="0" fontId="15" fillId="0" borderId="0" xfId="5" applyFont="1">
      <alignment vertical="center"/>
    </xf>
    <xf numFmtId="0" fontId="26" fillId="0" borderId="0" xfId="5" applyFont="1" applyAlignment="1">
      <alignment horizontal="center" vertical="center"/>
    </xf>
    <xf numFmtId="178" fontId="26" fillId="0" borderId="0" xfId="5" applyNumberFormat="1" applyFont="1" applyAlignment="1">
      <alignment horizontal="center" vertical="center"/>
    </xf>
    <xf numFmtId="0" fontId="27" fillId="0" borderId="5" xfId="5" applyFont="1" applyBorder="1">
      <alignment vertical="center"/>
    </xf>
    <xf numFmtId="0" fontId="18" fillId="0" borderId="2" xfId="5" applyFont="1" applyBorder="1" applyAlignment="1">
      <alignment horizontal="center" vertical="center" wrapText="1"/>
    </xf>
    <xf numFmtId="177" fontId="28" fillId="0" borderId="2" xfId="5" applyNumberFormat="1" applyFont="1" applyBorder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76" fontId="5" fillId="0" borderId="2" xfId="5" applyNumberFormat="1" applyFont="1" applyBorder="1" applyAlignment="1">
      <alignment vertical="center"/>
    </xf>
    <xf numFmtId="0" fontId="29" fillId="3" borderId="2" xfId="5" applyNumberFormat="1" applyFont="1" applyFill="1" applyBorder="1" applyAlignment="1">
      <alignment horizontal="center" vertical="center" wrapText="1"/>
    </xf>
    <xf numFmtId="176" fontId="9" fillId="3" borderId="2" xfId="5" applyNumberFormat="1" applyFont="1" applyFill="1" applyBorder="1" applyAlignment="1">
      <alignment vertical="center"/>
    </xf>
    <xf numFmtId="0" fontId="28" fillId="0" borderId="2" xfId="5" applyFont="1" applyBorder="1" applyAlignment="1">
      <alignment horizontal="center" vertical="center" wrapText="1"/>
    </xf>
    <xf numFmtId="176" fontId="4" fillId="0" borderId="2" xfId="5" applyNumberFormat="1" applyFont="1" applyBorder="1" applyAlignment="1">
      <alignment vertical="center"/>
    </xf>
    <xf numFmtId="176" fontId="19" fillId="0" borderId="2" xfId="5" applyNumberFormat="1" applyFont="1" applyBorder="1" applyAlignment="1">
      <alignment vertical="center"/>
    </xf>
    <xf numFmtId="176" fontId="30" fillId="3" borderId="2" xfId="5" applyNumberFormat="1" applyFont="1" applyFill="1" applyBorder="1" applyAlignment="1">
      <alignment vertical="center"/>
    </xf>
    <xf numFmtId="176" fontId="3" fillId="0" borderId="2" xfId="5" applyNumberFormat="1" applyFont="1" applyBorder="1" applyAlignment="1">
      <alignment vertical="center"/>
    </xf>
    <xf numFmtId="176" fontId="29" fillId="3" borderId="2" xfId="5" applyNumberFormat="1" applyFont="1" applyFill="1" applyBorder="1" applyAlignment="1">
      <alignment vertical="center"/>
    </xf>
    <xf numFmtId="176" fontId="24" fillId="3" borderId="2" xfId="5" applyNumberFormat="1" applyFont="1" applyFill="1" applyBorder="1" applyAlignment="1">
      <alignment vertical="center"/>
    </xf>
    <xf numFmtId="0" fontId="6" fillId="0" borderId="0" xfId="3" applyFont="1" applyFill="1" applyProtection="1">
      <protection locked="0"/>
    </xf>
    <xf numFmtId="0" fontId="17" fillId="0" borderId="0" xfId="3" applyFont="1" applyFill="1" applyProtection="1">
      <protection locked="0"/>
    </xf>
    <xf numFmtId="180" fontId="17" fillId="0" borderId="2" xfId="3" applyNumberFormat="1" applyFont="1" applyFill="1" applyBorder="1" applyAlignment="1" applyProtection="1">
      <alignment horizontal="center" vertical="center"/>
    </xf>
    <xf numFmtId="178" fontId="17" fillId="0" borderId="0" xfId="3" applyNumberFormat="1" applyFont="1" applyFill="1" applyBorder="1" applyAlignment="1" applyProtection="1">
      <alignment horizontal="center" vertical="center"/>
      <protection locked="0"/>
    </xf>
    <xf numFmtId="178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178" fontId="6" fillId="0" borderId="0" xfId="5" applyNumberFormat="1" applyFont="1" applyFill="1" applyBorder="1" applyAlignment="1" applyProtection="1">
      <alignment horizontal="center" vertical="center"/>
      <protection locked="0"/>
    </xf>
    <xf numFmtId="178" fontId="4" fillId="0" borderId="0" xfId="3" applyNumberFormat="1" applyFont="1" applyFill="1" applyBorder="1" applyAlignment="1" applyProtection="1">
      <alignment horizontal="right"/>
      <protection locked="0"/>
    </xf>
    <xf numFmtId="178" fontId="20" fillId="0" borderId="2" xfId="1" applyNumberFormat="1" applyFont="1" applyFill="1" applyBorder="1" applyAlignment="1" applyProtection="1">
      <alignment horizontal="center" vertical="center" wrapText="1"/>
      <protection locked="0"/>
    </xf>
    <xf numFmtId="178" fontId="17" fillId="0" borderId="2" xfId="1" applyNumberFormat="1" applyFont="1" applyFill="1" applyBorder="1" applyAlignment="1" applyProtection="1">
      <alignment horizontal="center" vertical="top" wrapText="1"/>
    </xf>
    <xf numFmtId="178" fontId="17" fillId="0" borderId="2" xfId="3" applyNumberFormat="1" applyFont="1" applyFill="1" applyBorder="1" applyAlignment="1" applyProtection="1">
      <alignment horizontal="center" vertical="center"/>
    </xf>
    <xf numFmtId="178" fontId="17" fillId="0" borderId="2" xfId="1" applyNumberFormat="1" applyFont="1" applyFill="1" applyBorder="1" applyAlignment="1" applyProtection="1">
      <alignment horizontal="center" vertical="center" wrapText="1"/>
    </xf>
    <xf numFmtId="178" fontId="6" fillId="0" borderId="2" xfId="3" applyNumberFormat="1" applyFont="1" applyFill="1" applyBorder="1" applyAlignment="1" applyProtection="1">
      <alignment horizontal="center" vertical="center"/>
      <protection locked="0"/>
    </xf>
    <xf numFmtId="178" fontId="6" fillId="0" borderId="2" xfId="3" applyNumberFormat="1" applyFont="1" applyFill="1" applyBorder="1" applyAlignment="1" applyProtection="1">
      <alignment horizontal="center" vertical="center"/>
    </xf>
    <xf numFmtId="178" fontId="6" fillId="0" borderId="2" xfId="3" applyNumberFormat="1" applyFont="1" applyFill="1" applyBorder="1" applyAlignment="1" applyProtection="1">
      <alignment horizontal="center"/>
    </xf>
    <xf numFmtId="178" fontId="17" fillId="0" borderId="2" xfId="3" applyNumberFormat="1" applyFont="1" applyFill="1" applyBorder="1" applyAlignment="1" applyProtection="1">
      <alignment horizontal="left" vertical="center" indent="1"/>
      <protection locked="0"/>
    </xf>
    <xf numFmtId="178" fontId="4" fillId="0" borderId="2" xfId="3" applyNumberFormat="1" applyFont="1" applyFill="1" applyBorder="1" applyAlignment="1" applyProtection="1">
      <alignment horizontal="left" vertical="center" indent="2"/>
      <protection locked="0"/>
    </xf>
    <xf numFmtId="178" fontId="6" fillId="0" borderId="2" xfId="3" applyNumberFormat="1" applyFont="1" applyFill="1" applyBorder="1" applyAlignment="1" applyProtection="1">
      <alignment horizontal="left" vertical="center" indent="2"/>
      <protection locked="0"/>
    </xf>
    <xf numFmtId="178" fontId="6" fillId="0" borderId="2" xfId="3" applyNumberFormat="1" applyFont="1" applyFill="1" applyBorder="1" applyAlignment="1" applyProtection="1">
      <alignment horizontal="left" vertical="center" wrapText="1" indent="2"/>
      <protection locked="0"/>
    </xf>
    <xf numFmtId="178" fontId="20" fillId="0" borderId="2" xfId="3" applyNumberFormat="1" applyFont="1" applyFill="1" applyBorder="1" applyAlignment="1" applyProtection="1">
      <alignment horizontal="left" vertical="center" indent="1"/>
      <protection locked="0"/>
    </xf>
    <xf numFmtId="178" fontId="6" fillId="0" borderId="2" xfId="1" applyNumberFormat="1" applyFont="1" applyFill="1" applyBorder="1" applyAlignment="1" applyProtection="1">
      <alignment horizontal="center" vertical="center" wrapText="1"/>
    </xf>
    <xf numFmtId="178" fontId="6" fillId="0" borderId="2" xfId="1" applyNumberFormat="1" applyFont="1" applyFill="1" applyBorder="1" applyAlignment="1" applyProtection="1">
      <alignment horizontal="center" vertical="top" wrapText="1"/>
    </xf>
    <xf numFmtId="180" fontId="6" fillId="0" borderId="2" xfId="1" applyNumberFormat="1" applyFont="1" applyFill="1" applyBorder="1" applyAlignment="1" applyProtection="1">
      <alignment horizontal="center" vertical="center" wrapText="1"/>
    </xf>
    <xf numFmtId="178" fontId="17" fillId="0" borderId="2" xfId="3" applyNumberFormat="1" applyFont="1" applyFill="1" applyBorder="1" applyAlignment="1" applyProtection="1">
      <alignment horizontal="center" vertical="center"/>
      <protection locked="0"/>
    </xf>
    <xf numFmtId="178" fontId="20" fillId="0" borderId="2" xfId="5" applyNumberFormat="1" applyFont="1" applyFill="1" applyBorder="1" applyAlignment="1" applyProtection="1">
      <alignment horizontal="center" vertical="center" wrapText="1"/>
      <protection locked="0"/>
    </xf>
    <xf numFmtId="178" fontId="6" fillId="0" borderId="2" xfId="3" applyNumberFormat="1" applyFont="1" applyFill="1" applyBorder="1" applyAlignment="1" applyProtection="1">
      <alignment horizontal="left" vertical="center" wrapText="1"/>
      <protection locked="0"/>
    </xf>
    <xf numFmtId="178" fontId="6" fillId="0" borderId="2" xfId="3" applyNumberFormat="1" applyFont="1" applyFill="1" applyBorder="1" applyAlignment="1" applyProtection="1">
      <alignment horizontal="left" vertical="center" wrapText="1" shrinkToFit="1"/>
      <protection locked="0"/>
    </xf>
    <xf numFmtId="178" fontId="17" fillId="0" borderId="2" xfId="3" applyNumberFormat="1" applyFont="1" applyFill="1" applyBorder="1" applyAlignment="1" applyProtection="1">
      <alignment horizontal="center" vertical="center" wrapText="1"/>
      <protection locked="0"/>
    </xf>
    <xf numFmtId="178" fontId="33" fillId="0" borderId="2" xfId="0" applyNumberFormat="1" applyFont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4" fillId="0" borderId="2" xfId="1" applyNumberFormat="1" applyFont="1" applyFill="1" applyBorder="1" applyAlignment="1" applyProtection="1">
      <alignment horizontal="center" vertical="center" wrapText="1"/>
      <protection locked="0"/>
    </xf>
    <xf numFmtId="178" fontId="33" fillId="0" borderId="2" xfId="3" applyNumberFormat="1" applyFont="1" applyFill="1" applyBorder="1" applyAlignment="1" applyProtection="1">
      <alignment horizontal="center" vertical="center"/>
    </xf>
    <xf numFmtId="178" fontId="33" fillId="0" borderId="2" xfId="3" applyNumberFormat="1" applyFont="1" applyFill="1" applyBorder="1" applyAlignment="1" applyProtection="1">
      <alignment horizontal="left" vertical="center" indent="2"/>
      <protection locked="0"/>
    </xf>
    <xf numFmtId="178" fontId="35" fillId="0" borderId="2" xfId="3" applyNumberFormat="1" applyFont="1" applyFill="1" applyBorder="1" applyAlignment="1" applyProtection="1">
      <alignment horizontal="left" vertical="center" wrapText="1" indent="5"/>
      <protection locked="0"/>
    </xf>
    <xf numFmtId="178" fontId="35" fillId="0" borderId="2" xfId="3" applyNumberFormat="1" applyFont="1" applyFill="1" applyBorder="1" applyAlignment="1" applyProtection="1">
      <alignment horizontal="center" vertical="center"/>
    </xf>
    <xf numFmtId="178" fontId="35" fillId="0" borderId="2" xfId="3" applyNumberFormat="1" applyFont="1" applyFill="1" applyBorder="1" applyAlignment="1" applyProtection="1">
      <alignment horizontal="left" vertical="center" wrapText="1" indent="5" shrinkToFit="1"/>
      <protection locked="0"/>
    </xf>
    <xf numFmtId="178" fontId="33" fillId="0" borderId="2" xfId="3" applyNumberFormat="1" applyFont="1" applyFill="1" applyBorder="1" applyAlignment="1" applyProtection="1">
      <alignment horizontal="left" vertical="center" wrapText="1" indent="2"/>
      <protection locked="0"/>
    </xf>
    <xf numFmtId="178" fontId="35" fillId="0" borderId="2" xfId="3" applyNumberFormat="1" applyFont="1" applyFill="1" applyBorder="1" applyAlignment="1" applyProtection="1">
      <alignment horizontal="left" vertical="center" indent="5"/>
      <protection locked="0"/>
    </xf>
    <xf numFmtId="178" fontId="31" fillId="0" borderId="2" xfId="3" applyNumberFormat="1" applyFont="1" applyFill="1" applyBorder="1" applyAlignment="1" applyProtection="1">
      <alignment horizontal="left" vertical="center" indent="5"/>
      <protection locked="0"/>
    </xf>
    <xf numFmtId="178" fontId="36" fillId="0" borderId="2" xfId="3" applyNumberFormat="1" applyFont="1" applyFill="1" applyBorder="1" applyAlignment="1" applyProtection="1">
      <alignment horizontal="left" vertical="center" indent="5"/>
      <protection locked="0"/>
    </xf>
    <xf numFmtId="0" fontId="16" fillId="0" borderId="0" xfId="0" applyFont="1">
      <alignment vertical="center"/>
    </xf>
    <xf numFmtId="178" fontId="16" fillId="0" borderId="0" xfId="3" applyNumberFormat="1" applyFont="1" applyFill="1" applyBorder="1" applyAlignment="1" applyProtection="1">
      <alignment vertical="center"/>
      <protection locked="0"/>
    </xf>
    <xf numFmtId="178" fontId="6" fillId="0" borderId="0" xfId="3" applyNumberFormat="1" applyFont="1" applyFill="1" applyBorder="1" applyAlignment="1" applyProtection="1">
      <alignment vertical="center"/>
      <protection locked="0"/>
    </xf>
    <xf numFmtId="178" fontId="6" fillId="0" borderId="0" xfId="3" applyNumberFormat="1" applyFont="1" applyFill="1" applyBorder="1" applyProtection="1">
      <protection locked="0"/>
    </xf>
    <xf numFmtId="0" fontId="28" fillId="0" borderId="2" xfId="5" applyFont="1" applyBorder="1" applyAlignment="1">
      <alignment horizontal="center" vertical="center" wrapText="1"/>
    </xf>
    <xf numFmtId="0" fontId="18" fillId="0" borderId="2" xfId="5" applyFont="1" applyBorder="1" applyAlignment="1">
      <alignment horizontal="center" vertical="center" wrapText="1"/>
    </xf>
    <xf numFmtId="0" fontId="27" fillId="0" borderId="5" xfId="5" applyFont="1" applyBorder="1" applyAlignment="1">
      <alignment horizontal="center" vertical="center" wrapText="1"/>
    </xf>
    <xf numFmtId="0" fontId="27" fillId="0" borderId="5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0" fontId="22" fillId="0" borderId="0" xfId="5" applyNumberFormat="1" applyFont="1" applyBorder="1" applyAlignment="1">
      <alignment horizontal="center" vertical="center" wrapText="1"/>
    </xf>
    <xf numFmtId="0" fontId="3" fillId="0" borderId="1" xfId="5" applyNumberFormat="1" applyFont="1" applyBorder="1" applyAlignment="1">
      <alignment horizontal="center" vertical="center" wrapText="1"/>
    </xf>
    <xf numFmtId="0" fontId="3" fillId="0" borderId="6" xfId="5" applyNumberFormat="1" applyFont="1" applyBorder="1" applyAlignment="1">
      <alignment horizontal="center" vertical="center" wrapText="1"/>
    </xf>
    <xf numFmtId="0" fontId="3" fillId="0" borderId="7" xfId="5" applyNumberFormat="1" applyFont="1" applyBorder="1" applyAlignment="1">
      <alignment horizontal="center" vertical="center" wrapText="1"/>
    </xf>
    <xf numFmtId="0" fontId="1" fillId="0" borderId="1" xfId="5" applyNumberFormat="1" applyFont="1" applyBorder="1" applyAlignment="1">
      <alignment horizontal="center" vertical="center" wrapText="1"/>
    </xf>
    <xf numFmtId="0" fontId="1" fillId="0" borderId="6" xfId="5" applyNumberFormat="1" applyFont="1" applyBorder="1" applyAlignment="1">
      <alignment horizontal="center" vertical="center" wrapText="1"/>
    </xf>
    <xf numFmtId="0" fontId="1" fillId="0" borderId="7" xfId="5" applyNumberFormat="1" applyFont="1" applyBorder="1" applyAlignment="1">
      <alignment horizontal="center" vertical="center" wrapText="1"/>
    </xf>
    <xf numFmtId="0" fontId="6" fillId="0" borderId="1" xfId="5" applyNumberFormat="1" applyFont="1" applyBorder="1" applyAlignment="1">
      <alignment horizontal="center" vertical="center" wrapText="1"/>
    </xf>
    <xf numFmtId="0" fontId="6" fillId="0" borderId="7" xfId="5" applyNumberFormat="1" applyFont="1" applyBorder="1" applyAlignment="1">
      <alignment horizontal="center" vertical="center" wrapText="1"/>
    </xf>
    <xf numFmtId="0" fontId="1" fillId="0" borderId="2" xfId="5" applyNumberFormat="1" applyFont="1" applyBorder="1" applyAlignment="1">
      <alignment horizontal="center" vertical="center" wrapText="1"/>
    </xf>
    <xf numFmtId="0" fontId="1" fillId="0" borderId="3" xfId="5" applyNumberFormat="1" applyFont="1" applyBorder="1" applyAlignment="1">
      <alignment horizontal="center" vertical="center" wrapText="1"/>
    </xf>
    <xf numFmtId="0" fontId="1" fillId="0" borderId="4" xfId="5" applyNumberFormat="1" applyFont="1" applyBorder="1" applyAlignment="1">
      <alignment horizontal="center" vertical="center" wrapText="1"/>
    </xf>
    <xf numFmtId="0" fontId="6" fillId="0" borderId="3" xfId="5" applyNumberFormat="1" applyFont="1" applyBorder="1" applyAlignment="1">
      <alignment horizontal="center" vertical="center" wrapText="1"/>
    </xf>
    <xf numFmtId="0" fontId="6" fillId="0" borderId="4" xfId="5" applyNumberFormat="1" applyFont="1" applyBorder="1" applyAlignment="1">
      <alignment horizontal="center" vertical="center" wrapText="1"/>
    </xf>
    <xf numFmtId="0" fontId="2" fillId="0" borderId="3" xfId="5" applyNumberFormat="1" applyFont="1" applyBorder="1" applyAlignment="1">
      <alignment horizontal="center" vertical="center" wrapText="1"/>
    </xf>
    <xf numFmtId="0" fontId="2" fillId="0" borderId="4" xfId="5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78" fontId="37" fillId="0" borderId="0" xfId="3" applyNumberFormat="1" applyFont="1" applyFill="1" applyBorder="1" applyAlignment="1" applyProtection="1">
      <alignment horizontal="center" vertical="center" wrapText="1"/>
      <protection locked="0"/>
    </xf>
    <xf numFmtId="180" fontId="13" fillId="0" borderId="3" xfId="2" applyNumberFormat="1" applyFont="1" applyBorder="1" applyAlignment="1">
      <alignment horizontal="center" vertical="center" wrapText="1" shrinkToFit="1"/>
    </xf>
    <xf numFmtId="180" fontId="13" fillId="0" borderId="4" xfId="2" applyNumberFormat="1" applyFont="1" applyBorder="1" applyAlignment="1">
      <alignment horizontal="center" vertical="center" wrapText="1" shrinkToFit="1"/>
    </xf>
  </cellXfs>
  <cellStyles count="6">
    <cellStyle name="常规" xfId="0" builtinId="0"/>
    <cellStyle name="常规 2" xfId="5"/>
    <cellStyle name="常规 2 2" xfId="4"/>
    <cellStyle name="常规 5" xfId="3"/>
    <cellStyle name="常规_Sheet1" xfId="1"/>
    <cellStyle name="常规_Sheet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8"/>
  <sheetViews>
    <sheetView showGridLines="0" showZeros="0" view="pageBreakPreview" zoomScaleNormal="100" zoomScaleSheetLayoutView="100" workbookViewId="0">
      <pane ySplit="6" topLeftCell="A7" activePane="bottomLeft" state="frozen"/>
      <selection pane="bottomLeft"/>
    </sheetView>
  </sheetViews>
  <sheetFormatPr defaultColWidth="6.75" defaultRowHeight="11.25"/>
  <cols>
    <col min="1" max="1" width="10.5" style="59" customWidth="1"/>
    <col min="2" max="2" width="7.75" style="59" customWidth="1"/>
    <col min="3" max="3" width="11.25" style="60" customWidth="1"/>
    <col min="4" max="4" width="7.5" style="61" customWidth="1"/>
    <col min="5" max="5" width="9.625" style="61" customWidth="1"/>
    <col min="6" max="6" width="6.875" style="61" customWidth="1"/>
    <col min="7" max="7" width="8.625" style="61" customWidth="1"/>
    <col min="8" max="8" width="6.875" style="61" customWidth="1"/>
    <col min="9" max="9" width="7.625" style="61" customWidth="1"/>
    <col min="10" max="10" width="7" style="61" customWidth="1"/>
    <col min="11" max="11" width="8" style="61" customWidth="1"/>
    <col min="12" max="12" width="6.875" style="61" customWidth="1"/>
    <col min="13" max="13" width="8.625" style="61" customWidth="1"/>
    <col min="14" max="14" width="6.875" style="61" customWidth="1"/>
    <col min="15" max="15" width="8.625" style="61" customWidth="1"/>
    <col min="16" max="16" width="6.875" style="61" customWidth="1"/>
    <col min="17" max="17" width="8.625" style="61" customWidth="1"/>
    <col min="18" max="18" width="7.25" style="61" customWidth="1"/>
    <col min="19" max="19" width="9.875" style="61" customWidth="1"/>
    <col min="20" max="20" width="9.25" style="61" customWidth="1"/>
    <col min="21" max="21" width="10.375" style="61" customWidth="1"/>
    <col min="22" max="23" width="8.625" style="61" customWidth="1"/>
    <col min="24" max="24" width="8.875" style="61" customWidth="1"/>
    <col min="25" max="25" width="9.375" style="61" customWidth="1"/>
    <col min="26" max="26" width="10.25" style="61" customWidth="1"/>
    <col min="27" max="27" width="8.125" style="61" customWidth="1"/>
    <col min="28" max="28" width="9.5" style="61" customWidth="1"/>
    <col min="29" max="29" width="8.875" style="61" customWidth="1"/>
    <col min="30" max="30" width="7.75" style="61" customWidth="1"/>
    <col min="31" max="31" width="10.25" style="61" customWidth="1"/>
    <col min="32" max="32" width="8.25" style="61" customWidth="1"/>
    <col min="33" max="33" width="8.625" style="61" customWidth="1"/>
    <col min="34" max="34" width="7.625" style="61" customWidth="1"/>
    <col min="35" max="35" width="9.875" style="61" customWidth="1"/>
    <col min="36" max="36" width="6.25" style="61" customWidth="1"/>
    <col min="37" max="37" width="8" style="61" customWidth="1"/>
    <col min="38" max="38" width="6.625" style="61" customWidth="1"/>
    <col min="39" max="39" width="7.875" style="61" customWidth="1"/>
    <col min="40" max="40" width="6.75" style="61" customWidth="1"/>
    <col min="41" max="41" width="8.125" style="61" customWidth="1"/>
    <col min="42" max="42" width="6.125" style="61" customWidth="1"/>
    <col min="43" max="43" width="7.5" style="61" customWidth="1"/>
    <col min="44" max="44" width="5.5" style="61" customWidth="1"/>
    <col min="45" max="45" width="7.625" style="61" customWidth="1"/>
    <col min="46" max="46" width="6" style="61" customWidth="1"/>
    <col min="47" max="47" width="7.5" style="61" customWidth="1"/>
    <col min="48" max="48" width="5.875" style="61" customWidth="1"/>
    <col min="49" max="49" width="6.625" style="61" customWidth="1"/>
    <col min="50" max="50" width="5.875" style="61" customWidth="1"/>
    <col min="51" max="51" width="7.375" style="61" customWidth="1"/>
    <col min="52" max="52" width="5.875" style="62" customWidth="1"/>
    <col min="53" max="53" width="7.375" style="62" customWidth="1"/>
    <col min="54" max="54" width="6.125" style="61" customWidth="1"/>
    <col min="55" max="55" width="6.875" style="61" customWidth="1"/>
    <col min="56" max="56" width="5.875" style="61" customWidth="1"/>
    <col min="57" max="57" width="7.375" style="61" customWidth="1"/>
    <col min="58" max="214" width="6.75" style="61"/>
    <col min="215" max="215" width="16.75" style="61" customWidth="1"/>
    <col min="216" max="216" width="6.625" style="61" customWidth="1"/>
    <col min="217" max="217" width="25.75" style="61" customWidth="1"/>
    <col min="218" max="218" width="33.375" style="61" customWidth="1"/>
    <col min="219" max="470" width="6.75" style="61"/>
    <col min="471" max="471" width="16.75" style="61" customWidth="1"/>
    <col min="472" max="472" width="6.625" style="61" customWidth="1"/>
    <col min="473" max="473" width="25.75" style="61" customWidth="1"/>
    <col min="474" max="474" width="33.375" style="61" customWidth="1"/>
    <col min="475" max="726" width="6.75" style="61"/>
    <col min="727" max="727" width="16.75" style="61" customWidth="1"/>
    <col min="728" max="728" width="6.625" style="61" customWidth="1"/>
    <col min="729" max="729" width="25.75" style="61" customWidth="1"/>
    <col min="730" max="730" width="33.375" style="61" customWidth="1"/>
    <col min="731" max="982" width="6.75" style="61"/>
    <col min="983" max="983" width="16.75" style="61" customWidth="1"/>
    <col min="984" max="984" width="6.625" style="61" customWidth="1"/>
    <col min="985" max="985" width="25.75" style="61" customWidth="1"/>
    <col min="986" max="986" width="33.375" style="61" customWidth="1"/>
    <col min="987" max="1238" width="6.75" style="61"/>
    <col min="1239" max="1239" width="16.75" style="61" customWidth="1"/>
    <col min="1240" max="1240" width="6.625" style="61" customWidth="1"/>
    <col min="1241" max="1241" width="25.75" style="61" customWidth="1"/>
    <col min="1242" max="1242" width="33.375" style="61" customWidth="1"/>
    <col min="1243" max="1494" width="6.75" style="61"/>
    <col min="1495" max="1495" width="16.75" style="61" customWidth="1"/>
    <col min="1496" max="1496" width="6.625" style="61" customWidth="1"/>
    <col min="1497" max="1497" width="25.75" style="61" customWidth="1"/>
    <col min="1498" max="1498" width="33.375" style="61" customWidth="1"/>
    <col min="1499" max="1750" width="6.75" style="61"/>
    <col min="1751" max="1751" width="16.75" style="61" customWidth="1"/>
    <col min="1752" max="1752" width="6.625" style="61" customWidth="1"/>
    <col min="1753" max="1753" width="25.75" style="61" customWidth="1"/>
    <col min="1754" max="1754" width="33.375" style="61" customWidth="1"/>
    <col min="1755" max="2006" width="6.75" style="61"/>
    <col min="2007" max="2007" width="16.75" style="61" customWidth="1"/>
    <col min="2008" max="2008" width="6.625" style="61" customWidth="1"/>
    <col min="2009" max="2009" width="25.75" style="61" customWidth="1"/>
    <col min="2010" max="2010" width="33.375" style="61" customWidth="1"/>
    <col min="2011" max="2262" width="6.75" style="61"/>
    <col min="2263" max="2263" width="16.75" style="61" customWidth="1"/>
    <col min="2264" max="2264" width="6.625" style="61" customWidth="1"/>
    <col min="2265" max="2265" width="25.75" style="61" customWidth="1"/>
    <col min="2266" max="2266" width="33.375" style="61" customWidth="1"/>
    <col min="2267" max="2518" width="6.75" style="61"/>
    <col min="2519" max="2519" width="16.75" style="61" customWidth="1"/>
    <col min="2520" max="2520" width="6.625" style="61" customWidth="1"/>
    <col min="2521" max="2521" width="25.75" style="61" customWidth="1"/>
    <col min="2522" max="2522" width="33.375" style="61" customWidth="1"/>
    <col min="2523" max="2774" width="6.75" style="61"/>
    <col min="2775" max="2775" width="16.75" style="61" customWidth="1"/>
    <col min="2776" max="2776" width="6.625" style="61" customWidth="1"/>
    <col min="2777" max="2777" width="25.75" style="61" customWidth="1"/>
    <col min="2778" max="2778" width="33.375" style="61" customWidth="1"/>
    <col min="2779" max="3030" width="6.75" style="61"/>
    <col min="3031" max="3031" width="16.75" style="61" customWidth="1"/>
    <col min="3032" max="3032" width="6.625" style="61" customWidth="1"/>
    <col min="3033" max="3033" width="25.75" style="61" customWidth="1"/>
    <col min="3034" max="3034" width="33.375" style="61" customWidth="1"/>
    <col min="3035" max="3286" width="6.75" style="61"/>
    <col min="3287" max="3287" width="16.75" style="61" customWidth="1"/>
    <col min="3288" max="3288" width="6.625" style="61" customWidth="1"/>
    <col min="3289" max="3289" width="25.75" style="61" customWidth="1"/>
    <col min="3290" max="3290" width="33.375" style="61" customWidth="1"/>
    <col min="3291" max="3542" width="6.75" style="61"/>
    <col min="3543" max="3543" width="16.75" style="61" customWidth="1"/>
    <col min="3544" max="3544" width="6.625" style="61" customWidth="1"/>
    <col min="3545" max="3545" width="25.75" style="61" customWidth="1"/>
    <col min="3546" max="3546" width="33.375" style="61" customWidth="1"/>
    <col min="3547" max="3798" width="6.75" style="61"/>
    <col min="3799" max="3799" width="16.75" style="61" customWidth="1"/>
    <col min="3800" max="3800" width="6.625" style="61" customWidth="1"/>
    <col min="3801" max="3801" width="25.75" style="61" customWidth="1"/>
    <col min="3802" max="3802" width="33.375" style="61" customWidth="1"/>
    <col min="3803" max="4054" width="6.75" style="61"/>
    <col min="4055" max="4055" width="16.75" style="61" customWidth="1"/>
    <col min="4056" max="4056" width="6.625" style="61" customWidth="1"/>
    <col min="4057" max="4057" width="25.75" style="61" customWidth="1"/>
    <col min="4058" max="4058" width="33.375" style="61" customWidth="1"/>
    <col min="4059" max="4310" width="6.75" style="61"/>
    <col min="4311" max="4311" width="16.75" style="61" customWidth="1"/>
    <col min="4312" max="4312" width="6.625" style="61" customWidth="1"/>
    <col min="4313" max="4313" width="25.75" style="61" customWidth="1"/>
    <col min="4314" max="4314" width="33.375" style="61" customWidth="1"/>
    <col min="4315" max="4566" width="6.75" style="61"/>
    <col min="4567" max="4567" width="16.75" style="61" customWidth="1"/>
    <col min="4568" max="4568" width="6.625" style="61" customWidth="1"/>
    <col min="4569" max="4569" width="25.75" style="61" customWidth="1"/>
    <col min="4570" max="4570" width="33.375" style="61" customWidth="1"/>
    <col min="4571" max="4822" width="6.75" style="61"/>
    <col min="4823" max="4823" width="16.75" style="61" customWidth="1"/>
    <col min="4824" max="4824" width="6.625" style="61" customWidth="1"/>
    <col min="4825" max="4825" width="25.75" style="61" customWidth="1"/>
    <col min="4826" max="4826" width="33.375" style="61" customWidth="1"/>
    <col min="4827" max="5078" width="6.75" style="61"/>
    <col min="5079" max="5079" width="16.75" style="61" customWidth="1"/>
    <col min="5080" max="5080" width="6.625" style="61" customWidth="1"/>
    <col min="5081" max="5081" width="25.75" style="61" customWidth="1"/>
    <col min="5082" max="5082" width="33.375" style="61" customWidth="1"/>
    <col min="5083" max="5334" width="6.75" style="61"/>
    <col min="5335" max="5335" width="16.75" style="61" customWidth="1"/>
    <col min="5336" max="5336" width="6.625" style="61" customWidth="1"/>
    <col min="5337" max="5337" width="25.75" style="61" customWidth="1"/>
    <col min="5338" max="5338" width="33.375" style="61" customWidth="1"/>
    <col min="5339" max="5590" width="6.75" style="61"/>
    <col min="5591" max="5591" width="16.75" style="61" customWidth="1"/>
    <col min="5592" max="5592" width="6.625" style="61" customWidth="1"/>
    <col min="5593" max="5593" width="25.75" style="61" customWidth="1"/>
    <col min="5594" max="5594" width="33.375" style="61" customWidth="1"/>
    <col min="5595" max="5846" width="6.75" style="61"/>
    <col min="5847" max="5847" width="16.75" style="61" customWidth="1"/>
    <col min="5848" max="5848" width="6.625" style="61" customWidth="1"/>
    <col min="5849" max="5849" width="25.75" style="61" customWidth="1"/>
    <col min="5850" max="5850" width="33.375" style="61" customWidth="1"/>
    <col min="5851" max="6102" width="6.75" style="61"/>
    <col min="6103" max="6103" width="16.75" style="61" customWidth="1"/>
    <col min="6104" max="6104" width="6.625" style="61" customWidth="1"/>
    <col min="6105" max="6105" width="25.75" style="61" customWidth="1"/>
    <col min="6106" max="6106" width="33.375" style="61" customWidth="1"/>
    <col min="6107" max="6358" width="6.75" style="61"/>
    <col min="6359" max="6359" width="16.75" style="61" customWidth="1"/>
    <col min="6360" max="6360" width="6.625" style="61" customWidth="1"/>
    <col min="6361" max="6361" width="25.75" style="61" customWidth="1"/>
    <col min="6362" max="6362" width="33.375" style="61" customWidth="1"/>
    <col min="6363" max="6614" width="6.75" style="61"/>
    <col min="6615" max="6615" width="16.75" style="61" customWidth="1"/>
    <col min="6616" max="6616" width="6.625" style="61" customWidth="1"/>
    <col min="6617" max="6617" width="25.75" style="61" customWidth="1"/>
    <col min="6618" max="6618" width="33.375" style="61" customWidth="1"/>
    <col min="6619" max="6870" width="6.75" style="61"/>
    <col min="6871" max="6871" width="16.75" style="61" customWidth="1"/>
    <col min="6872" max="6872" width="6.625" style="61" customWidth="1"/>
    <col min="6873" max="6873" width="25.75" style="61" customWidth="1"/>
    <col min="6874" max="6874" width="33.375" style="61" customWidth="1"/>
    <col min="6875" max="7126" width="6.75" style="61"/>
    <col min="7127" max="7127" width="16.75" style="61" customWidth="1"/>
    <col min="7128" max="7128" width="6.625" style="61" customWidth="1"/>
    <col min="7129" max="7129" width="25.75" style="61" customWidth="1"/>
    <col min="7130" max="7130" width="33.375" style="61" customWidth="1"/>
    <col min="7131" max="7382" width="6.75" style="61"/>
    <col min="7383" max="7383" width="16.75" style="61" customWidth="1"/>
    <col min="7384" max="7384" width="6.625" style="61" customWidth="1"/>
    <col min="7385" max="7385" width="25.75" style="61" customWidth="1"/>
    <col min="7386" max="7386" width="33.375" style="61" customWidth="1"/>
    <col min="7387" max="7638" width="6.75" style="61"/>
    <col min="7639" max="7639" width="16.75" style="61" customWidth="1"/>
    <col min="7640" max="7640" width="6.625" style="61" customWidth="1"/>
    <col min="7641" max="7641" width="25.75" style="61" customWidth="1"/>
    <col min="7642" max="7642" width="33.375" style="61" customWidth="1"/>
    <col min="7643" max="7894" width="6.75" style="61"/>
    <col min="7895" max="7895" width="16.75" style="61" customWidth="1"/>
    <col min="7896" max="7896" width="6.625" style="61" customWidth="1"/>
    <col min="7897" max="7897" width="25.75" style="61" customWidth="1"/>
    <col min="7898" max="7898" width="33.375" style="61" customWidth="1"/>
    <col min="7899" max="8150" width="6.75" style="61"/>
    <col min="8151" max="8151" width="16.75" style="61" customWidth="1"/>
    <col min="8152" max="8152" width="6.625" style="61" customWidth="1"/>
    <col min="8153" max="8153" width="25.75" style="61" customWidth="1"/>
    <col min="8154" max="8154" width="33.375" style="61" customWidth="1"/>
    <col min="8155" max="8406" width="6.75" style="61"/>
    <col min="8407" max="8407" width="16.75" style="61" customWidth="1"/>
    <col min="8408" max="8408" width="6.625" style="61" customWidth="1"/>
    <col min="8409" max="8409" width="25.75" style="61" customWidth="1"/>
    <col min="8410" max="8410" width="33.375" style="61" customWidth="1"/>
    <col min="8411" max="8662" width="6.75" style="61"/>
    <col min="8663" max="8663" width="16.75" style="61" customWidth="1"/>
    <col min="8664" max="8664" width="6.625" style="61" customWidth="1"/>
    <col min="8665" max="8665" width="25.75" style="61" customWidth="1"/>
    <col min="8666" max="8666" width="33.375" style="61" customWidth="1"/>
    <col min="8667" max="8918" width="6.75" style="61"/>
    <col min="8919" max="8919" width="16.75" style="61" customWidth="1"/>
    <col min="8920" max="8920" width="6.625" style="61" customWidth="1"/>
    <col min="8921" max="8921" width="25.75" style="61" customWidth="1"/>
    <col min="8922" max="8922" width="33.375" style="61" customWidth="1"/>
    <col min="8923" max="9174" width="6.75" style="61"/>
    <col min="9175" max="9175" width="16.75" style="61" customWidth="1"/>
    <col min="9176" max="9176" width="6.625" style="61" customWidth="1"/>
    <col min="9177" max="9177" width="25.75" style="61" customWidth="1"/>
    <col min="9178" max="9178" width="33.375" style="61" customWidth="1"/>
    <col min="9179" max="9430" width="6.75" style="61"/>
    <col min="9431" max="9431" width="16.75" style="61" customWidth="1"/>
    <col min="9432" max="9432" width="6.625" style="61" customWidth="1"/>
    <col min="9433" max="9433" width="25.75" style="61" customWidth="1"/>
    <col min="9434" max="9434" width="33.375" style="61" customWidth="1"/>
    <col min="9435" max="9686" width="6.75" style="61"/>
    <col min="9687" max="9687" width="16.75" style="61" customWidth="1"/>
    <col min="9688" max="9688" width="6.625" style="61" customWidth="1"/>
    <col min="9689" max="9689" width="25.75" style="61" customWidth="1"/>
    <col min="9690" max="9690" width="33.375" style="61" customWidth="1"/>
    <col min="9691" max="9942" width="6.75" style="61"/>
    <col min="9943" max="9943" width="16.75" style="61" customWidth="1"/>
    <col min="9944" max="9944" width="6.625" style="61" customWidth="1"/>
    <col min="9945" max="9945" width="25.75" style="61" customWidth="1"/>
    <col min="9946" max="9946" width="33.375" style="61" customWidth="1"/>
    <col min="9947" max="10198" width="6.75" style="61"/>
    <col min="10199" max="10199" width="16.75" style="61" customWidth="1"/>
    <col min="10200" max="10200" width="6.625" style="61" customWidth="1"/>
    <col min="10201" max="10201" width="25.75" style="61" customWidth="1"/>
    <col min="10202" max="10202" width="33.375" style="61" customWidth="1"/>
    <col min="10203" max="10454" width="6.75" style="61"/>
    <col min="10455" max="10455" width="16.75" style="61" customWidth="1"/>
    <col min="10456" max="10456" width="6.625" style="61" customWidth="1"/>
    <col min="10457" max="10457" width="25.75" style="61" customWidth="1"/>
    <col min="10458" max="10458" width="33.375" style="61" customWidth="1"/>
    <col min="10459" max="10710" width="6.75" style="61"/>
    <col min="10711" max="10711" width="16.75" style="61" customWidth="1"/>
    <col min="10712" max="10712" width="6.625" style="61" customWidth="1"/>
    <col min="10713" max="10713" width="25.75" style="61" customWidth="1"/>
    <col min="10714" max="10714" width="33.375" style="61" customWidth="1"/>
    <col min="10715" max="10966" width="6.75" style="61"/>
    <col min="10967" max="10967" width="16.75" style="61" customWidth="1"/>
    <col min="10968" max="10968" width="6.625" style="61" customWidth="1"/>
    <col min="10969" max="10969" width="25.75" style="61" customWidth="1"/>
    <col min="10970" max="10970" width="33.375" style="61" customWidth="1"/>
    <col min="10971" max="11222" width="6.75" style="61"/>
    <col min="11223" max="11223" width="16.75" style="61" customWidth="1"/>
    <col min="11224" max="11224" width="6.625" style="61" customWidth="1"/>
    <col min="11225" max="11225" width="25.75" style="61" customWidth="1"/>
    <col min="11226" max="11226" width="33.375" style="61" customWidth="1"/>
    <col min="11227" max="11478" width="6.75" style="61"/>
    <col min="11479" max="11479" width="16.75" style="61" customWidth="1"/>
    <col min="11480" max="11480" width="6.625" style="61" customWidth="1"/>
    <col min="11481" max="11481" width="25.75" style="61" customWidth="1"/>
    <col min="11482" max="11482" width="33.375" style="61" customWidth="1"/>
    <col min="11483" max="11734" width="6.75" style="61"/>
    <col min="11735" max="11735" width="16.75" style="61" customWidth="1"/>
    <col min="11736" max="11736" width="6.625" style="61" customWidth="1"/>
    <col min="11737" max="11737" width="25.75" style="61" customWidth="1"/>
    <col min="11738" max="11738" width="33.375" style="61" customWidth="1"/>
    <col min="11739" max="11990" width="6.75" style="61"/>
    <col min="11991" max="11991" width="16.75" style="61" customWidth="1"/>
    <col min="11992" max="11992" width="6.625" style="61" customWidth="1"/>
    <col min="11993" max="11993" width="25.75" style="61" customWidth="1"/>
    <col min="11994" max="11994" width="33.375" style="61" customWidth="1"/>
    <col min="11995" max="12246" width="6.75" style="61"/>
    <col min="12247" max="12247" width="16.75" style="61" customWidth="1"/>
    <col min="12248" max="12248" width="6.625" style="61" customWidth="1"/>
    <col min="12249" max="12249" width="25.75" style="61" customWidth="1"/>
    <col min="12250" max="12250" width="33.375" style="61" customWidth="1"/>
    <col min="12251" max="12502" width="6.75" style="61"/>
    <col min="12503" max="12503" width="16.75" style="61" customWidth="1"/>
    <col min="12504" max="12504" width="6.625" style="61" customWidth="1"/>
    <col min="12505" max="12505" width="25.75" style="61" customWidth="1"/>
    <col min="12506" max="12506" width="33.375" style="61" customWidth="1"/>
    <col min="12507" max="12758" width="6.75" style="61"/>
    <col min="12759" max="12759" width="16.75" style="61" customWidth="1"/>
    <col min="12760" max="12760" width="6.625" style="61" customWidth="1"/>
    <col min="12761" max="12761" width="25.75" style="61" customWidth="1"/>
    <col min="12762" max="12762" width="33.375" style="61" customWidth="1"/>
    <col min="12763" max="13014" width="6.75" style="61"/>
    <col min="13015" max="13015" width="16.75" style="61" customWidth="1"/>
    <col min="13016" max="13016" width="6.625" style="61" customWidth="1"/>
    <col min="13017" max="13017" width="25.75" style="61" customWidth="1"/>
    <col min="13018" max="13018" width="33.375" style="61" customWidth="1"/>
    <col min="13019" max="13270" width="6.75" style="61"/>
    <col min="13271" max="13271" width="16.75" style="61" customWidth="1"/>
    <col min="13272" max="13272" width="6.625" style="61" customWidth="1"/>
    <col min="13273" max="13273" width="25.75" style="61" customWidth="1"/>
    <col min="13274" max="13274" width="33.375" style="61" customWidth="1"/>
    <col min="13275" max="13526" width="6.75" style="61"/>
    <col min="13527" max="13527" width="16.75" style="61" customWidth="1"/>
    <col min="13528" max="13528" width="6.625" style="61" customWidth="1"/>
    <col min="13529" max="13529" width="25.75" style="61" customWidth="1"/>
    <col min="13530" max="13530" width="33.375" style="61" customWidth="1"/>
    <col min="13531" max="13782" width="6.75" style="61"/>
    <col min="13783" max="13783" width="16.75" style="61" customWidth="1"/>
    <col min="13784" max="13784" width="6.625" style="61" customWidth="1"/>
    <col min="13785" max="13785" width="25.75" style="61" customWidth="1"/>
    <col min="13786" max="13786" width="33.375" style="61" customWidth="1"/>
    <col min="13787" max="14038" width="6.75" style="61"/>
    <col min="14039" max="14039" width="16.75" style="61" customWidth="1"/>
    <col min="14040" max="14040" width="6.625" style="61" customWidth="1"/>
    <col min="14041" max="14041" width="25.75" style="61" customWidth="1"/>
    <col min="14042" max="14042" width="33.375" style="61" customWidth="1"/>
    <col min="14043" max="14294" width="6.75" style="61"/>
    <col min="14295" max="14295" width="16.75" style="61" customWidth="1"/>
    <col min="14296" max="14296" width="6.625" style="61" customWidth="1"/>
    <col min="14297" max="14297" width="25.75" style="61" customWidth="1"/>
    <col min="14298" max="14298" width="33.375" style="61" customWidth="1"/>
    <col min="14299" max="14550" width="6.75" style="61"/>
    <col min="14551" max="14551" width="16.75" style="61" customWidth="1"/>
    <col min="14552" max="14552" width="6.625" style="61" customWidth="1"/>
    <col min="14553" max="14553" width="25.75" style="61" customWidth="1"/>
    <col min="14554" max="14554" width="33.375" style="61" customWidth="1"/>
    <col min="14555" max="14806" width="6.75" style="61"/>
    <col min="14807" max="14807" width="16.75" style="61" customWidth="1"/>
    <col min="14808" max="14808" width="6.625" style="61" customWidth="1"/>
    <col min="14809" max="14809" width="25.75" style="61" customWidth="1"/>
    <col min="14810" max="14810" width="33.375" style="61" customWidth="1"/>
    <col min="14811" max="15062" width="6.75" style="61"/>
    <col min="15063" max="15063" width="16.75" style="61" customWidth="1"/>
    <col min="15064" max="15064" width="6.625" style="61" customWidth="1"/>
    <col min="15065" max="15065" width="25.75" style="61" customWidth="1"/>
    <col min="15066" max="15066" width="33.375" style="61" customWidth="1"/>
    <col min="15067" max="15318" width="6.75" style="61"/>
    <col min="15319" max="15319" width="16.75" style="61" customWidth="1"/>
    <col min="15320" max="15320" width="6.625" style="61" customWidth="1"/>
    <col min="15321" max="15321" width="25.75" style="61" customWidth="1"/>
    <col min="15322" max="15322" width="33.375" style="61" customWidth="1"/>
    <col min="15323" max="15574" width="6.75" style="61"/>
    <col min="15575" max="15575" width="16.75" style="61" customWidth="1"/>
    <col min="15576" max="15576" width="6.625" style="61" customWidth="1"/>
    <col min="15577" max="15577" width="25.75" style="61" customWidth="1"/>
    <col min="15578" max="15578" width="33.375" style="61" customWidth="1"/>
    <col min="15579" max="15830" width="6.75" style="61"/>
    <col min="15831" max="15831" width="16.75" style="61" customWidth="1"/>
    <col min="15832" max="15832" width="6.625" style="61" customWidth="1"/>
    <col min="15833" max="15833" width="25.75" style="61" customWidth="1"/>
    <col min="15834" max="15834" width="33.375" style="61" customWidth="1"/>
    <col min="15835" max="16086" width="6.75" style="61"/>
    <col min="16087" max="16087" width="16.75" style="61" customWidth="1"/>
    <col min="16088" max="16088" width="6.625" style="61" customWidth="1"/>
    <col min="16089" max="16089" width="25.75" style="61" customWidth="1"/>
    <col min="16090" max="16090" width="33.375" style="61" customWidth="1"/>
    <col min="16091" max="16384" width="6.75" style="61"/>
  </cols>
  <sheetData>
    <row r="1" spans="1:57" ht="20.25" customHeight="1">
      <c r="A1" s="63" t="s">
        <v>0</v>
      </c>
      <c r="B1" s="63"/>
      <c r="C1" s="64"/>
    </row>
    <row r="2" spans="1:57" s="54" customFormat="1" ht="30" customHeight="1">
      <c r="A2" s="65"/>
      <c r="B2" s="124" t="s">
        <v>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 t="s">
        <v>1</v>
      </c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 t="s">
        <v>1</v>
      </c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</row>
    <row r="3" spans="1:57" s="55" customFormat="1" ht="42" customHeight="1">
      <c r="A3" s="123" t="s">
        <v>2</v>
      </c>
      <c r="B3" s="123" t="s">
        <v>3</v>
      </c>
      <c r="C3" s="123"/>
      <c r="D3" s="126" t="s">
        <v>4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 t="s">
        <v>5</v>
      </c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3" t="s">
        <v>6</v>
      </c>
      <c r="AI3" s="123"/>
      <c r="AJ3" s="127" t="s">
        <v>7</v>
      </c>
      <c r="AK3" s="127"/>
      <c r="AL3" s="127"/>
      <c r="AM3" s="127"/>
      <c r="AN3" s="127"/>
      <c r="AO3" s="127"/>
      <c r="AP3" s="128" t="s">
        <v>8</v>
      </c>
      <c r="AQ3" s="128"/>
      <c r="AR3" s="128" t="s">
        <v>9</v>
      </c>
      <c r="AS3" s="128"/>
      <c r="AT3" s="128" t="s">
        <v>10</v>
      </c>
      <c r="AU3" s="128"/>
      <c r="AV3" s="128" t="s">
        <v>11</v>
      </c>
      <c r="AW3" s="128"/>
      <c r="AX3" s="128" t="s">
        <v>12</v>
      </c>
      <c r="AY3" s="128"/>
      <c r="AZ3" s="122" t="s">
        <v>13</v>
      </c>
      <c r="BA3" s="122"/>
      <c r="BB3" s="128" t="s">
        <v>14</v>
      </c>
      <c r="BC3" s="128"/>
      <c r="BD3" s="128" t="s">
        <v>15</v>
      </c>
      <c r="BE3" s="128"/>
    </row>
    <row r="4" spans="1:57" s="55" customFormat="1" ht="54" customHeight="1">
      <c r="A4" s="123"/>
      <c r="B4" s="123"/>
      <c r="C4" s="123"/>
      <c r="D4" s="123" t="s">
        <v>16</v>
      </c>
      <c r="E4" s="123"/>
      <c r="F4" s="123" t="s">
        <v>17</v>
      </c>
      <c r="G4" s="123"/>
      <c r="H4" s="123" t="s">
        <v>18</v>
      </c>
      <c r="I4" s="123"/>
      <c r="J4" s="123" t="s">
        <v>19</v>
      </c>
      <c r="K4" s="123"/>
      <c r="L4" s="122" t="s">
        <v>20</v>
      </c>
      <c r="M4" s="123"/>
      <c r="N4" s="123" t="s">
        <v>21</v>
      </c>
      <c r="O4" s="123"/>
      <c r="P4" s="122" t="s">
        <v>22</v>
      </c>
      <c r="Q4" s="123"/>
      <c r="R4" s="122" t="s">
        <v>23</v>
      </c>
      <c r="S4" s="123"/>
      <c r="T4" s="123" t="s">
        <v>16</v>
      </c>
      <c r="U4" s="123"/>
      <c r="V4" s="123" t="s">
        <v>24</v>
      </c>
      <c r="W4" s="123"/>
      <c r="X4" s="123" t="s">
        <v>25</v>
      </c>
      <c r="Y4" s="123"/>
      <c r="Z4" s="123" t="s">
        <v>26</v>
      </c>
      <c r="AA4" s="123"/>
      <c r="AB4" s="123" t="s">
        <v>27</v>
      </c>
      <c r="AC4" s="123"/>
      <c r="AD4" s="123" t="s">
        <v>28</v>
      </c>
      <c r="AE4" s="123"/>
      <c r="AF4" s="123" t="s">
        <v>29</v>
      </c>
      <c r="AG4" s="123"/>
      <c r="AH4" s="123"/>
      <c r="AI4" s="123"/>
      <c r="AJ4" s="123" t="s">
        <v>16</v>
      </c>
      <c r="AK4" s="123"/>
      <c r="AL4" s="123" t="s">
        <v>30</v>
      </c>
      <c r="AM4" s="123"/>
      <c r="AN4" s="123" t="s">
        <v>31</v>
      </c>
      <c r="AO4" s="123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2"/>
      <c r="BA4" s="122"/>
      <c r="BB4" s="128"/>
      <c r="BC4" s="128"/>
      <c r="BD4" s="128"/>
      <c r="BE4" s="128"/>
    </row>
    <row r="5" spans="1:57" s="56" customFormat="1" ht="30" customHeight="1">
      <c r="A5" s="123"/>
      <c r="B5" s="66" t="s">
        <v>32</v>
      </c>
      <c r="C5" s="66" t="s">
        <v>33</v>
      </c>
      <c r="D5" s="66" t="s">
        <v>32</v>
      </c>
      <c r="E5" s="66" t="s">
        <v>33</v>
      </c>
      <c r="F5" s="72" t="s">
        <v>34</v>
      </c>
      <c r="G5" s="72" t="s">
        <v>33</v>
      </c>
      <c r="H5" s="66" t="s">
        <v>35</v>
      </c>
      <c r="I5" s="72" t="s">
        <v>33</v>
      </c>
      <c r="J5" s="72" t="s">
        <v>36</v>
      </c>
      <c r="K5" s="72" t="s">
        <v>33</v>
      </c>
      <c r="L5" s="72" t="s">
        <v>32</v>
      </c>
      <c r="M5" s="72" t="s">
        <v>33</v>
      </c>
      <c r="N5" s="72" t="s">
        <v>34</v>
      </c>
      <c r="O5" s="72" t="s">
        <v>33</v>
      </c>
      <c r="P5" s="72" t="s">
        <v>36</v>
      </c>
      <c r="Q5" s="72" t="s">
        <v>33</v>
      </c>
      <c r="R5" s="72" t="s">
        <v>32</v>
      </c>
      <c r="S5" s="72" t="s">
        <v>33</v>
      </c>
      <c r="T5" s="66" t="s">
        <v>32</v>
      </c>
      <c r="U5" s="66" t="s">
        <v>33</v>
      </c>
      <c r="V5" s="66" t="s">
        <v>32</v>
      </c>
      <c r="W5" s="66" t="s">
        <v>33</v>
      </c>
      <c r="X5" s="66" t="s">
        <v>32</v>
      </c>
      <c r="Y5" s="66" t="s">
        <v>33</v>
      </c>
      <c r="Z5" s="66" t="s">
        <v>32</v>
      </c>
      <c r="AA5" s="66" t="s">
        <v>33</v>
      </c>
      <c r="AB5" s="66" t="s">
        <v>32</v>
      </c>
      <c r="AC5" s="66" t="s">
        <v>33</v>
      </c>
      <c r="AD5" s="66" t="s">
        <v>32</v>
      </c>
      <c r="AE5" s="66" t="s">
        <v>33</v>
      </c>
      <c r="AF5" s="66" t="s">
        <v>32</v>
      </c>
      <c r="AG5" s="66" t="s">
        <v>33</v>
      </c>
      <c r="AH5" s="66" t="s">
        <v>32</v>
      </c>
      <c r="AI5" s="66" t="s">
        <v>33</v>
      </c>
      <c r="AJ5" s="66" t="s">
        <v>37</v>
      </c>
      <c r="AK5" s="66" t="s">
        <v>38</v>
      </c>
      <c r="AL5" s="66" t="s">
        <v>37</v>
      </c>
      <c r="AM5" s="66" t="s">
        <v>38</v>
      </c>
      <c r="AN5" s="66" t="s">
        <v>37</v>
      </c>
      <c r="AO5" s="66" t="s">
        <v>38</v>
      </c>
      <c r="AP5" s="66" t="s">
        <v>37</v>
      </c>
      <c r="AQ5" s="66" t="s">
        <v>38</v>
      </c>
      <c r="AR5" s="66" t="s">
        <v>37</v>
      </c>
      <c r="AS5" s="66" t="s">
        <v>33</v>
      </c>
      <c r="AT5" s="66" t="s">
        <v>37</v>
      </c>
      <c r="AU5" s="66" t="s">
        <v>38</v>
      </c>
      <c r="AV5" s="66" t="s">
        <v>37</v>
      </c>
      <c r="AW5" s="66" t="s">
        <v>38</v>
      </c>
      <c r="AX5" s="66" t="s">
        <v>37</v>
      </c>
      <c r="AY5" s="66" t="s">
        <v>38</v>
      </c>
      <c r="AZ5" s="66" t="s">
        <v>37</v>
      </c>
      <c r="BA5" s="72" t="s">
        <v>38</v>
      </c>
      <c r="BB5" s="66" t="s">
        <v>37</v>
      </c>
      <c r="BC5" s="66" t="s">
        <v>38</v>
      </c>
      <c r="BD5" s="66" t="s">
        <v>37</v>
      </c>
      <c r="BE5" s="66" t="s">
        <v>38</v>
      </c>
    </row>
    <row r="6" spans="1:57" s="56" customFormat="1" ht="12">
      <c r="A6" s="66" t="s">
        <v>39</v>
      </c>
      <c r="B6" s="67">
        <f>D6+T6+AH6+AJ6+AP6+AR6+AT6+AV6+AX6+AZ6+BB6+BD6</f>
        <v>21513</v>
      </c>
      <c r="C6" s="67">
        <f>E6+U6+AI6+AK6+AQ6+AS6+AU6+AW6+AY6+BA6+BC6+BE6</f>
        <v>123168.22500000001</v>
      </c>
      <c r="D6" s="67">
        <f t="shared" ref="D6:AG6" si="0">SUM(D7:D37)</f>
        <v>1328</v>
      </c>
      <c r="E6" s="67">
        <f t="shared" si="0"/>
        <v>5004.5</v>
      </c>
      <c r="F6" s="67">
        <f t="shared" si="0"/>
        <v>31</v>
      </c>
      <c r="G6" s="67">
        <f t="shared" si="0"/>
        <v>620</v>
      </c>
      <c r="H6" s="67">
        <f t="shared" si="0"/>
        <v>31</v>
      </c>
      <c r="I6" s="67">
        <f t="shared" si="0"/>
        <v>930</v>
      </c>
      <c r="J6" s="67">
        <f t="shared" si="0"/>
        <v>62</v>
      </c>
      <c r="K6" s="67">
        <f t="shared" si="0"/>
        <v>868</v>
      </c>
      <c r="L6" s="67">
        <f t="shared" si="0"/>
        <v>651</v>
      </c>
      <c r="M6" s="67">
        <f t="shared" si="0"/>
        <v>325.5</v>
      </c>
      <c r="N6" s="67">
        <f t="shared" si="0"/>
        <v>93</v>
      </c>
      <c r="O6" s="67">
        <f t="shared" si="0"/>
        <v>465</v>
      </c>
      <c r="P6" s="67">
        <f t="shared" si="0"/>
        <v>124</v>
      </c>
      <c r="Q6" s="67">
        <f t="shared" si="0"/>
        <v>620</v>
      </c>
      <c r="R6" s="67">
        <f t="shared" si="0"/>
        <v>336</v>
      </c>
      <c r="S6" s="67">
        <f t="shared" si="0"/>
        <v>1176</v>
      </c>
      <c r="T6" s="67">
        <f t="shared" si="0"/>
        <v>13449</v>
      </c>
      <c r="U6" s="67">
        <f>SUM(U7:U38)</f>
        <v>12493</v>
      </c>
      <c r="V6" s="67">
        <f t="shared" si="0"/>
        <v>30</v>
      </c>
      <c r="W6" s="67">
        <f t="shared" si="0"/>
        <v>600</v>
      </c>
      <c r="X6" s="67">
        <f t="shared" si="0"/>
        <v>339</v>
      </c>
      <c r="Y6" s="67">
        <f t="shared" si="0"/>
        <v>3390</v>
      </c>
      <c r="Z6" s="67">
        <f t="shared" si="0"/>
        <v>199</v>
      </c>
      <c r="AA6" s="67">
        <f t="shared" si="0"/>
        <v>1990</v>
      </c>
      <c r="AB6" s="67">
        <f t="shared" si="0"/>
        <v>2000</v>
      </c>
      <c r="AC6" s="67">
        <f t="shared" si="0"/>
        <v>3000</v>
      </c>
      <c r="AD6" s="67">
        <f t="shared" si="0"/>
        <v>31</v>
      </c>
      <c r="AE6" s="67">
        <f t="shared" si="0"/>
        <v>1550</v>
      </c>
      <c r="AF6" s="67">
        <f t="shared" si="0"/>
        <v>10850</v>
      </c>
      <c r="AG6" s="67">
        <f t="shared" si="0"/>
        <v>1953</v>
      </c>
      <c r="AH6" s="67">
        <f t="shared" ref="AH6:BE6" si="1">SUM(AH7:AH37)</f>
        <v>31</v>
      </c>
      <c r="AI6" s="67">
        <f t="shared" si="1"/>
        <v>3100</v>
      </c>
      <c r="AJ6" s="67">
        <f t="shared" si="1"/>
        <v>6284</v>
      </c>
      <c r="AK6" s="67">
        <f t="shared" si="1"/>
        <v>1550.7249999999999</v>
      </c>
      <c r="AL6" s="67">
        <f t="shared" si="1"/>
        <v>3142</v>
      </c>
      <c r="AM6" s="67">
        <f t="shared" si="1"/>
        <v>582.79999999999995</v>
      </c>
      <c r="AN6" s="67">
        <f t="shared" si="1"/>
        <v>3142</v>
      </c>
      <c r="AO6" s="67">
        <f t="shared" si="1"/>
        <v>967.92499999999995</v>
      </c>
      <c r="AP6" s="67">
        <f t="shared" si="1"/>
        <v>62</v>
      </c>
      <c r="AQ6" s="67">
        <f t="shared" si="1"/>
        <v>18600</v>
      </c>
      <c r="AR6" s="67">
        <f t="shared" si="1"/>
        <v>33</v>
      </c>
      <c r="AS6" s="67">
        <f t="shared" si="1"/>
        <v>34980</v>
      </c>
      <c r="AT6" s="67">
        <f t="shared" si="1"/>
        <v>150</v>
      </c>
      <c r="AU6" s="67">
        <f t="shared" si="1"/>
        <v>30000</v>
      </c>
      <c r="AV6" s="67">
        <f t="shared" si="1"/>
        <v>31</v>
      </c>
      <c r="AW6" s="67">
        <f t="shared" si="1"/>
        <v>4650</v>
      </c>
      <c r="AX6" s="67">
        <f t="shared" si="1"/>
        <v>10</v>
      </c>
      <c r="AY6" s="67">
        <f t="shared" si="1"/>
        <v>1500</v>
      </c>
      <c r="AZ6" s="67">
        <f t="shared" si="1"/>
        <v>31</v>
      </c>
      <c r="BA6" s="67">
        <f t="shared" si="1"/>
        <v>2700</v>
      </c>
      <c r="BB6" s="67">
        <f t="shared" si="1"/>
        <v>73</v>
      </c>
      <c r="BC6" s="67">
        <f t="shared" si="1"/>
        <v>2390</v>
      </c>
      <c r="BD6" s="67">
        <f t="shared" si="1"/>
        <v>31</v>
      </c>
      <c r="BE6" s="67">
        <f t="shared" si="1"/>
        <v>6200</v>
      </c>
    </row>
    <row r="7" spans="1:57" s="57" customFormat="1" ht="12">
      <c r="A7" s="68" t="s">
        <v>40</v>
      </c>
      <c r="B7" s="69">
        <f>D7+T7+AH7+AJ7+AP7+AR7+AT7+AV7+AX7+AZ7+BB7+BD7</f>
        <v>513</v>
      </c>
      <c r="C7" s="69">
        <f>E7+U7+AI7+AK7+AQ7+AS7+AU7+AW7+AY7+BA7+BC7+BE7</f>
        <v>4686.71</v>
      </c>
      <c r="D7" s="69">
        <f>F7+H7+J7+L7+N7+P7+R7</f>
        <v>40</v>
      </c>
      <c r="E7" s="69">
        <f>G7+I7+K7+M7+O7+Q7+S7</f>
        <v>151.5</v>
      </c>
      <c r="F7" s="69">
        <v>1</v>
      </c>
      <c r="G7" s="69">
        <v>20</v>
      </c>
      <c r="H7" s="69">
        <v>1</v>
      </c>
      <c r="I7" s="69">
        <v>30</v>
      </c>
      <c r="J7" s="69">
        <v>2</v>
      </c>
      <c r="K7" s="69">
        <v>28</v>
      </c>
      <c r="L7" s="69">
        <v>21</v>
      </c>
      <c r="M7" s="69">
        <v>10.5</v>
      </c>
      <c r="N7" s="69">
        <v>3</v>
      </c>
      <c r="O7" s="69">
        <v>15</v>
      </c>
      <c r="P7" s="69">
        <v>4</v>
      </c>
      <c r="Q7" s="69">
        <v>20</v>
      </c>
      <c r="R7" s="69">
        <v>8</v>
      </c>
      <c r="S7" s="69">
        <v>28</v>
      </c>
      <c r="T7" s="69">
        <f>V7+X7+Z7+AB7+AD7+AF7</f>
        <v>352</v>
      </c>
      <c r="U7" s="69">
        <f>W7+Y7+AA7+AC7+AE7+AG7</f>
        <v>133</v>
      </c>
      <c r="V7" s="73">
        <v>1</v>
      </c>
      <c r="W7" s="73">
        <v>20</v>
      </c>
      <c r="X7" s="73"/>
      <c r="Y7" s="73"/>
      <c r="Z7" s="73"/>
      <c r="AA7" s="73"/>
      <c r="AB7" s="73"/>
      <c r="AC7" s="73"/>
      <c r="AD7" s="73">
        <v>1</v>
      </c>
      <c r="AE7" s="73">
        <v>50</v>
      </c>
      <c r="AF7" s="73">
        <v>350</v>
      </c>
      <c r="AG7" s="73">
        <v>63</v>
      </c>
      <c r="AH7" s="74">
        <v>1</v>
      </c>
      <c r="AI7" s="69">
        <v>100</v>
      </c>
      <c r="AJ7" s="69">
        <f>AL7+AN7</f>
        <v>108</v>
      </c>
      <c r="AK7" s="69">
        <f>AM7+AO7</f>
        <v>42.21</v>
      </c>
      <c r="AL7" s="76">
        <v>54</v>
      </c>
      <c r="AM7" s="76">
        <v>18.8</v>
      </c>
      <c r="AN7" s="76">
        <v>54</v>
      </c>
      <c r="AO7" s="76">
        <v>23.41</v>
      </c>
      <c r="AP7" s="73">
        <v>2</v>
      </c>
      <c r="AQ7" s="73">
        <v>600</v>
      </c>
      <c r="AR7" s="73">
        <v>3</v>
      </c>
      <c r="AS7" s="73">
        <v>3180</v>
      </c>
      <c r="AT7" s="73">
        <v>0</v>
      </c>
      <c r="AU7" s="73">
        <v>0</v>
      </c>
      <c r="AV7" s="73">
        <v>1</v>
      </c>
      <c r="AW7" s="73">
        <v>150</v>
      </c>
      <c r="AX7" s="73">
        <v>0</v>
      </c>
      <c r="AY7" s="73">
        <v>0</v>
      </c>
      <c r="AZ7" s="69">
        <v>1</v>
      </c>
      <c r="BA7" s="69">
        <v>50</v>
      </c>
      <c r="BB7" s="73">
        <v>4</v>
      </c>
      <c r="BC7" s="73">
        <v>80</v>
      </c>
      <c r="BD7" s="76">
        <v>1</v>
      </c>
      <c r="BE7" s="76">
        <v>200</v>
      </c>
    </row>
    <row r="8" spans="1:57" s="57" customFormat="1" ht="12">
      <c r="A8" s="68" t="s">
        <v>41</v>
      </c>
      <c r="B8" s="69">
        <f t="shared" ref="B8:C38" si="2">D8+T8+AH8+AJ8+AP8+AR8+AT8+AV8+AX8+AZ8+BB8+BD8</f>
        <v>476</v>
      </c>
      <c r="C8" s="69">
        <f t="shared" si="2"/>
        <v>2773.72</v>
      </c>
      <c r="D8" s="69">
        <f t="shared" ref="D8:E37" si="3">F8+H8+J8+L8+N8+P8+R8</f>
        <v>40</v>
      </c>
      <c r="E8" s="69">
        <f t="shared" si="3"/>
        <v>151.5</v>
      </c>
      <c r="F8" s="69">
        <v>1</v>
      </c>
      <c r="G8" s="69">
        <v>20</v>
      </c>
      <c r="H8" s="69">
        <v>1</v>
      </c>
      <c r="I8" s="69">
        <v>30</v>
      </c>
      <c r="J8" s="69">
        <v>2</v>
      </c>
      <c r="K8" s="69">
        <v>28</v>
      </c>
      <c r="L8" s="69">
        <v>21</v>
      </c>
      <c r="M8" s="69">
        <v>10.5</v>
      </c>
      <c r="N8" s="69">
        <v>3</v>
      </c>
      <c r="O8" s="69">
        <v>15</v>
      </c>
      <c r="P8" s="69">
        <v>4</v>
      </c>
      <c r="Q8" s="69">
        <v>20</v>
      </c>
      <c r="R8" s="69">
        <v>8</v>
      </c>
      <c r="S8" s="69">
        <v>28</v>
      </c>
      <c r="T8" s="69">
        <f t="shared" ref="T8:U37" si="4">V8+X8+Z8+AB8+AD8+AF8</f>
        <v>352</v>
      </c>
      <c r="U8" s="69">
        <f t="shared" si="4"/>
        <v>133</v>
      </c>
      <c r="V8" s="73">
        <v>1</v>
      </c>
      <c r="W8" s="73">
        <v>20</v>
      </c>
      <c r="X8" s="73"/>
      <c r="Y8" s="73"/>
      <c r="Z8" s="73"/>
      <c r="AA8" s="73"/>
      <c r="AB8" s="73"/>
      <c r="AC8" s="73"/>
      <c r="AD8" s="73">
        <v>1</v>
      </c>
      <c r="AE8" s="73">
        <v>50</v>
      </c>
      <c r="AF8" s="73">
        <v>350</v>
      </c>
      <c r="AG8" s="73">
        <v>63</v>
      </c>
      <c r="AH8" s="74">
        <v>1</v>
      </c>
      <c r="AI8" s="69">
        <v>100</v>
      </c>
      <c r="AJ8" s="69">
        <f t="shared" ref="AJ8:AK37" si="5">AL8+AN8</f>
        <v>72</v>
      </c>
      <c r="AK8" s="69">
        <f t="shared" si="5"/>
        <v>39.22</v>
      </c>
      <c r="AL8" s="76">
        <v>36</v>
      </c>
      <c r="AM8" s="76">
        <v>18.8</v>
      </c>
      <c r="AN8" s="76">
        <v>36</v>
      </c>
      <c r="AO8" s="76">
        <v>20.420000000000002</v>
      </c>
      <c r="AP8" s="73">
        <v>2</v>
      </c>
      <c r="AQ8" s="73">
        <v>600</v>
      </c>
      <c r="AR8" s="73">
        <v>1</v>
      </c>
      <c r="AS8" s="73">
        <v>1060</v>
      </c>
      <c r="AT8" s="73">
        <v>0</v>
      </c>
      <c r="AU8" s="73">
        <v>0</v>
      </c>
      <c r="AV8" s="73">
        <v>1</v>
      </c>
      <c r="AW8" s="73">
        <v>150</v>
      </c>
      <c r="AX8" s="73">
        <v>0</v>
      </c>
      <c r="AY8" s="73">
        <v>0</v>
      </c>
      <c r="AZ8" s="69">
        <v>2</v>
      </c>
      <c r="BA8" s="69">
        <v>200</v>
      </c>
      <c r="BB8" s="73">
        <v>4</v>
      </c>
      <c r="BC8" s="73">
        <v>140</v>
      </c>
      <c r="BD8" s="76">
        <v>1</v>
      </c>
      <c r="BE8" s="76">
        <v>200</v>
      </c>
    </row>
    <row r="9" spans="1:57" s="57" customFormat="1" ht="12">
      <c r="A9" s="68" t="s">
        <v>42</v>
      </c>
      <c r="B9" s="69">
        <f t="shared" si="2"/>
        <v>848</v>
      </c>
      <c r="C9" s="69">
        <f t="shared" si="2"/>
        <v>4775.37</v>
      </c>
      <c r="D9" s="69">
        <f t="shared" si="3"/>
        <v>46</v>
      </c>
      <c r="E9" s="69">
        <f t="shared" si="3"/>
        <v>172.5</v>
      </c>
      <c r="F9" s="69">
        <v>1</v>
      </c>
      <c r="G9" s="69">
        <v>20</v>
      </c>
      <c r="H9" s="69">
        <v>1</v>
      </c>
      <c r="I9" s="69">
        <v>30</v>
      </c>
      <c r="J9" s="69">
        <v>2</v>
      </c>
      <c r="K9" s="69">
        <v>28</v>
      </c>
      <c r="L9" s="69">
        <v>21</v>
      </c>
      <c r="M9" s="69">
        <v>10.5</v>
      </c>
      <c r="N9" s="69">
        <v>3</v>
      </c>
      <c r="O9" s="69">
        <v>15</v>
      </c>
      <c r="P9" s="69">
        <v>4</v>
      </c>
      <c r="Q9" s="69">
        <v>20</v>
      </c>
      <c r="R9" s="69">
        <v>14</v>
      </c>
      <c r="S9" s="69">
        <v>49</v>
      </c>
      <c r="T9" s="69">
        <f t="shared" si="4"/>
        <v>462</v>
      </c>
      <c r="U9" s="69">
        <f t="shared" si="4"/>
        <v>383</v>
      </c>
      <c r="V9" s="73">
        <v>1</v>
      </c>
      <c r="W9" s="73">
        <v>20</v>
      </c>
      <c r="X9" s="73"/>
      <c r="Y9" s="73"/>
      <c r="Z9" s="73">
        <v>10</v>
      </c>
      <c r="AA9" s="73">
        <v>100</v>
      </c>
      <c r="AB9" s="73">
        <v>100</v>
      </c>
      <c r="AC9" s="73">
        <v>150</v>
      </c>
      <c r="AD9" s="73">
        <v>1</v>
      </c>
      <c r="AE9" s="73">
        <v>50</v>
      </c>
      <c r="AF9" s="73">
        <v>350</v>
      </c>
      <c r="AG9" s="73">
        <v>63</v>
      </c>
      <c r="AH9" s="74">
        <v>1</v>
      </c>
      <c r="AI9" s="69">
        <v>100</v>
      </c>
      <c r="AJ9" s="69">
        <f t="shared" si="5"/>
        <v>322</v>
      </c>
      <c r="AK9" s="69">
        <f t="shared" si="5"/>
        <v>59.87</v>
      </c>
      <c r="AL9" s="76">
        <v>161</v>
      </c>
      <c r="AM9" s="76">
        <v>18.8</v>
      </c>
      <c r="AN9" s="76">
        <v>161</v>
      </c>
      <c r="AO9" s="76">
        <v>41.07</v>
      </c>
      <c r="AP9" s="73">
        <v>2</v>
      </c>
      <c r="AQ9" s="73">
        <v>600</v>
      </c>
      <c r="AR9" s="73">
        <v>1</v>
      </c>
      <c r="AS9" s="73">
        <v>1060</v>
      </c>
      <c r="AT9" s="73">
        <v>9</v>
      </c>
      <c r="AU9" s="73">
        <f>AT9*200</f>
        <v>1800</v>
      </c>
      <c r="AV9" s="73">
        <v>1</v>
      </c>
      <c r="AW9" s="73">
        <v>150</v>
      </c>
      <c r="AX9" s="73">
        <v>0</v>
      </c>
      <c r="AY9" s="73">
        <v>0</v>
      </c>
      <c r="AZ9" s="69">
        <v>1</v>
      </c>
      <c r="BA9" s="69">
        <v>150</v>
      </c>
      <c r="BB9" s="73">
        <v>2</v>
      </c>
      <c r="BC9" s="73">
        <v>100</v>
      </c>
      <c r="BD9" s="76">
        <v>1</v>
      </c>
      <c r="BE9" s="76">
        <v>200</v>
      </c>
    </row>
    <row r="10" spans="1:57" s="57" customFormat="1" ht="12">
      <c r="A10" s="68" t="s">
        <v>43</v>
      </c>
      <c r="B10" s="69">
        <f t="shared" si="2"/>
        <v>908</v>
      </c>
      <c r="C10" s="69">
        <f t="shared" si="2"/>
        <v>4216.9799999999996</v>
      </c>
      <c r="D10" s="69">
        <f t="shared" si="3"/>
        <v>42</v>
      </c>
      <c r="E10" s="69">
        <f t="shared" si="3"/>
        <v>158.5</v>
      </c>
      <c r="F10" s="69">
        <v>1</v>
      </c>
      <c r="G10" s="69">
        <v>20</v>
      </c>
      <c r="H10" s="69">
        <v>1</v>
      </c>
      <c r="I10" s="69">
        <v>30</v>
      </c>
      <c r="J10" s="69">
        <v>2</v>
      </c>
      <c r="K10" s="69">
        <v>28</v>
      </c>
      <c r="L10" s="69">
        <v>21</v>
      </c>
      <c r="M10" s="69">
        <v>10.5</v>
      </c>
      <c r="N10" s="69">
        <v>3</v>
      </c>
      <c r="O10" s="69">
        <v>15</v>
      </c>
      <c r="P10" s="69">
        <v>4</v>
      </c>
      <c r="Q10" s="69">
        <v>20</v>
      </c>
      <c r="R10" s="69">
        <v>10</v>
      </c>
      <c r="S10" s="69">
        <v>35</v>
      </c>
      <c r="T10" s="69">
        <f t="shared" si="4"/>
        <v>460</v>
      </c>
      <c r="U10" s="69">
        <f t="shared" si="4"/>
        <v>363</v>
      </c>
      <c r="V10" s="73">
        <v>1</v>
      </c>
      <c r="W10" s="73">
        <v>20</v>
      </c>
      <c r="X10" s="73"/>
      <c r="Y10" s="73"/>
      <c r="Z10" s="73">
        <v>8</v>
      </c>
      <c r="AA10" s="73">
        <v>80</v>
      </c>
      <c r="AB10" s="73">
        <v>100</v>
      </c>
      <c r="AC10" s="73">
        <v>150</v>
      </c>
      <c r="AD10" s="73">
        <v>1</v>
      </c>
      <c r="AE10" s="73">
        <v>50</v>
      </c>
      <c r="AF10" s="73">
        <v>350</v>
      </c>
      <c r="AG10" s="73">
        <v>63</v>
      </c>
      <c r="AH10" s="74">
        <v>1</v>
      </c>
      <c r="AI10" s="69">
        <v>100</v>
      </c>
      <c r="AJ10" s="69">
        <f t="shared" si="5"/>
        <v>390</v>
      </c>
      <c r="AK10" s="69">
        <f t="shared" si="5"/>
        <v>65.48</v>
      </c>
      <c r="AL10" s="76">
        <v>195</v>
      </c>
      <c r="AM10" s="76">
        <v>18.8</v>
      </c>
      <c r="AN10" s="76">
        <v>195</v>
      </c>
      <c r="AO10" s="76">
        <v>46.68</v>
      </c>
      <c r="AP10" s="73">
        <v>2</v>
      </c>
      <c r="AQ10" s="73">
        <v>600</v>
      </c>
      <c r="AR10" s="73">
        <v>1</v>
      </c>
      <c r="AS10" s="73">
        <v>1060</v>
      </c>
      <c r="AT10" s="73">
        <v>7</v>
      </c>
      <c r="AU10" s="73">
        <f t="shared" ref="AU10:AU37" si="6">AT10*200</f>
        <v>1400</v>
      </c>
      <c r="AV10" s="73">
        <v>1</v>
      </c>
      <c r="AW10" s="73">
        <v>150</v>
      </c>
      <c r="AX10" s="73">
        <v>0</v>
      </c>
      <c r="AY10" s="73">
        <v>0</v>
      </c>
      <c r="AZ10" s="69">
        <v>2</v>
      </c>
      <c r="BA10" s="69">
        <v>100</v>
      </c>
      <c r="BB10" s="73">
        <v>1</v>
      </c>
      <c r="BC10" s="73">
        <v>20</v>
      </c>
      <c r="BD10" s="76">
        <v>1</v>
      </c>
      <c r="BE10" s="76">
        <v>200</v>
      </c>
    </row>
    <row r="11" spans="1:57" s="57" customFormat="1" ht="12">
      <c r="A11" s="68" t="s">
        <v>44</v>
      </c>
      <c r="B11" s="69">
        <f t="shared" si="2"/>
        <v>731</v>
      </c>
      <c r="C11" s="69">
        <f t="shared" si="2"/>
        <v>4335.13</v>
      </c>
      <c r="D11" s="69">
        <f t="shared" si="3"/>
        <v>40</v>
      </c>
      <c r="E11" s="69">
        <f t="shared" si="3"/>
        <v>151.5</v>
      </c>
      <c r="F11" s="69">
        <v>1</v>
      </c>
      <c r="G11" s="69">
        <v>20</v>
      </c>
      <c r="H11" s="69">
        <v>1</v>
      </c>
      <c r="I11" s="69">
        <v>30</v>
      </c>
      <c r="J11" s="69">
        <v>2</v>
      </c>
      <c r="K11" s="69">
        <v>28</v>
      </c>
      <c r="L11" s="69">
        <v>21</v>
      </c>
      <c r="M11" s="69">
        <v>10.5</v>
      </c>
      <c r="N11" s="69">
        <v>3</v>
      </c>
      <c r="O11" s="69">
        <v>15</v>
      </c>
      <c r="P11" s="69">
        <v>4</v>
      </c>
      <c r="Q11" s="69">
        <v>20</v>
      </c>
      <c r="R11" s="69">
        <v>8</v>
      </c>
      <c r="S11" s="69">
        <v>28</v>
      </c>
      <c r="T11" s="69">
        <f t="shared" si="4"/>
        <v>466</v>
      </c>
      <c r="U11" s="69">
        <f t="shared" si="4"/>
        <v>423</v>
      </c>
      <c r="V11" s="73">
        <v>1</v>
      </c>
      <c r="W11" s="73">
        <v>20</v>
      </c>
      <c r="X11" s="73">
        <v>7</v>
      </c>
      <c r="Y11" s="73">
        <v>70</v>
      </c>
      <c r="Z11" s="73">
        <v>7</v>
      </c>
      <c r="AA11" s="73">
        <v>70</v>
      </c>
      <c r="AB11" s="73">
        <v>100</v>
      </c>
      <c r="AC11" s="73">
        <v>150</v>
      </c>
      <c r="AD11" s="73">
        <v>1</v>
      </c>
      <c r="AE11" s="73">
        <v>50</v>
      </c>
      <c r="AF11" s="73">
        <v>350</v>
      </c>
      <c r="AG11" s="73">
        <v>63</v>
      </c>
      <c r="AH11" s="74">
        <v>1</v>
      </c>
      <c r="AI11" s="69">
        <v>100</v>
      </c>
      <c r="AJ11" s="69">
        <f t="shared" si="5"/>
        <v>210</v>
      </c>
      <c r="AK11" s="69">
        <f t="shared" si="5"/>
        <v>50.63</v>
      </c>
      <c r="AL11" s="76">
        <v>105</v>
      </c>
      <c r="AM11" s="76">
        <v>18.8</v>
      </c>
      <c r="AN11" s="76">
        <v>105</v>
      </c>
      <c r="AO11" s="76">
        <v>31.83</v>
      </c>
      <c r="AP11" s="73">
        <v>2</v>
      </c>
      <c r="AQ11" s="73">
        <v>600</v>
      </c>
      <c r="AR11" s="73">
        <v>1</v>
      </c>
      <c r="AS11" s="73">
        <v>1060</v>
      </c>
      <c r="AT11" s="73">
        <v>7</v>
      </c>
      <c r="AU11" s="73">
        <f t="shared" si="6"/>
        <v>1400</v>
      </c>
      <c r="AV11" s="73">
        <v>1</v>
      </c>
      <c r="AW11" s="73">
        <v>150</v>
      </c>
      <c r="AX11" s="73">
        <v>1</v>
      </c>
      <c r="AY11" s="73">
        <v>150</v>
      </c>
      <c r="AZ11" s="69">
        <v>1</v>
      </c>
      <c r="BA11" s="69">
        <v>50</v>
      </c>
      <c r="BB11" s="73">
        <v>0</v>
      </c>
      <c r="BC11" s="73">
        <v>0</v>
      </c>
      <c r="BD11" s="76">
        <v>1</v>
      </c>
      <c r="BE11" s="76">
        <v>200</v>
      </c>
    </row>
    <row r="12" spans="1:57" s="57" customFormat="1" ht="12">
      <c r="A12" s="68" t="s">
        <v>45</v>
      </c>
      <c r="B12" s="69">
        <f t="shared" si="2"/>
        <v>761</v>
      </c>
      <c r="C12" s="69">
        <f t="shared" si="2"/>
        <v>3692.26</v>
      </c>
      <c r="D12" s="69">
        <f t="shared" si="3"/>
        <v>44</v>
      </c>
      <c r="E12" s="69">
        <f t="shared" si="3"/>
        <v>165.5</v>
      </c>
      <c r="F12" s="69">
        <v>1</v>
      </c>
      <c r="G12" s="69">
        <v>20</v>
      </c>
      <c r="H12" s="69">
        <v>1</v>
      </c>
      <c r="I12" s="69">
        <v>30</v>
      </c>
      <c r="J12" s="69">
        <v>2</v>
      </c>
      <c r="K12" s="69">
        <v>28</v>
      </c>
      <c r="L12" s="69">
        <v>21</v>
      </c>
      <c r="M12" s="69">
        <v>10.5</v>
      </c>
      <c r="N12" s="69">
        <v>3</v>
      </c>
      <c r="O12" s="69">
        <v>15</v>
      </c>
      <c r="P12" s="69">
        <v>4</v>
      </c>
      <c r="Q12" s="69">
        <v>20</v>
      </c>
      <c r="R12" s="69">
        <v>12</v>
      </c>
      <c r="S12" s="69">
        <v>42</v>
      </c>
      <c r="T12" s="69">
        <f t="shared" si="4"/>
        <v>455</v>
      </c>
      <c r="U12" s="69">
        <f t="shared" si="4"/>
        <v>313</v>
      </c>
      <c r="V12" s="73">
        <v>1</v>
      </c>
      <c r="W12" s="73">
        <v>20</v>
      </c>
      <c r="X12" s="73"/>
      <c r="Y12" s="73"/>
      <c r="Z12" s="73">
        <v>3</v>
      </c>
      <c r="AA12" s="73">
        <v>30</v>
      </c>
      <c r="AB12" s="73">
        <v>100</v>
      </c>
      <c r="AC12" s="73">
        <v>150</v>
      </c>
      <c r="AD12" s="73">
        <v>1</v>
      </c>
      <c r="AE12" s="73">
        <v>50</v>
      </c>
      <c r="AF12" s="73">
        <v>350</v>
      </c>
      <c r="AG12" s="73">
        <v>63</v>
      </c>
      <c r="AH12" s="74">
        <v>1</v>
      </c>
      <c r="AI12" s="69">
        <v>100</v>
      </c>
      <c r="AJ12" s="69">
        <f t="shared" si="5"/>
        <v>248</v>
      </c>
      <c r="AK12" s="69">
        <f t="shared" si="5"/>
        <v>53.76</v>
      </c>
      <c r="AL12" s="76">
        <v>124</v>
      </c>
      <c r="AM12" s="76">
        <v>18.8</v>
      </c>
      <c r="AN12" s="76">
        <v>124</v>
      </c>
      <c r="AO12" s="76">
        <v>34.96</v>
      </c>
      <c r="AP12" s="73">
        <v>2</v>
      </c>
      <c r="AQ12" s="73">
        <v>600</v>
      </c>
      <c r="AR12" s="73">
        <v>1</v>
      </c>
      <c r="AS12" s="73">
        <v>1060</v>
      </c>
      <c r="AT12" s="73">
        <v>4</v>
      </c>
      <c r="AU12" s="73">
        <f t="shared" si="6"/>
        <v>800</v>
      </c>
      <c r="AV12" s="73">
        <v>1</v>
      </c>
      <c r="AW12" s="73">
        <v>150</v>
      </c>
      <c r="AX12" s="73">
        <v>0</v>
      </c>
      <c r="AY12" s="73">
        <v>0</v>
      </c>
      <c r="AZ12" s="69">
        <v>1</v>
      </c>
      <c r="BA12" s="69">
        <v>100</v>
      </c>
      <c r="BB12" s="73">
        <v>3</v>
      </c>
      <c r="BC12" s="73">
        <v>150</v>
      </c>
      <c r="BD12" s="76">
        <v>1</v>
      </c>
      <c r="BE12" s="76">
        <v>200</v>
      </c>
    </row>
    <row r="13" spans="1:57" s="57" customFormat="1" ht="12">
      <c r="A13" s="68" t="s">
        <v>46</v>
      </c>
      <c r="B13" s="69">
        <f t="shared" si="2"/>
        <v>637</v>
      </c>
      <c r="C13" s="69">
        <f t="shared" si="2"/>
        <v>3884.32</v>
      </c>
      <c r="D13" s="69">
        <f t="shared" si="3"/>
        <v>42</v>
      </c>
      <c r="E13" s="69">
        <f t="shared" si="3"/>
        <v>158.5</v>
      </c>
      <c r="F13" s="69">
        <v>1</v>
      </c>
      <c r="G13" s="69">
        <v>20</v>
      </c>
      <c r="H13" s="69">
        <v>1</v>
      </c>
      <c r="I13" s="69">
        <v>30</v>
      </c>
      <c r="J13" s="69">
        <v>2</v>
      </c>
      <c r="K13" s="69">
        <v>28</v>
      </c>
      <c r="L13" s="69">
        <v>21</v>
      </c>
      <c r="M13" s="69">
        <v>10.5</v>
      </c>
      <c r="N13" s="69">
        <v>3</v>
      </c>
      <c r="O13" s="69">
        <v>15</v>
      </c>
      <c r="P13" s="69">
        <v>4</v>
      </c>
      <c r="Q13" s="69">
        <v>20</v>
      </c>
      <c r="R13" s="69">
        <v>10</v>
      </c>
      <c r="S13" s="69">
        <v>35</v>
      </c>
      <c r="T13" s="69">
        <f t="shared" si="4"/>
        <v>404</v>
      </c>
      <c r="U13" s="69">
        <f t="shared" si="4"/>
        <v>228</v>
      </c>
      <c r="V13" s="73">
        <v>1</v>
      </c>
      <c r="W13" s="73">
        <v>20</v>
      </c>
      <c r="X13" s="73"/>
      <c r="Y13" s="73"/>
      <c r="Z13" s="73">
        <v>2</v>
      </c>
      <c r="AA13" s="73">
        <v>20</v>
      </c>
      <c r="AB13" s="73">
        <v>50</v>
      </c>
      <c r="AC13" s="73">
        <v>75</v>
      </c>
      <c r="AD13" s="73">
        <v>1</v>
      </c>
      <c r="AE13" s="73">
        <v>50</v>
      </c>
      <c r="AF13" s="73">
        <v>350</v>
      </c>
      <c r="AG13" s="73">
        <v>63</v>
      </c>
      <c r="AH13" s="74">
        <v>1</v>
      </c>
      <c r="AI13" s="69">
        <v>100</v>
      </c>
      <c r="AJ13" s="69">
        <f t="shared" si="5"/>
        <v>176</v>
      </c>
      <c r="AK13" s="69">
        <f t="shared" si="5"/>
        <v>47.82</v>
      </c>
      <c r="AL13" s="76">
        <v>88</v>
      </c>
      <c r="AM13" s="76">
        <v>18.8</v>
      </c>
      <c r="AN13" s="76">
        <v>88</v>
      </c>
      <c r="AO13" s="76">
        <v>29.02</v>
      </c>
      <c r="AP13" s="73">
        <v>2</v>
      </c>
      <c r="AQ13" s="73">
        <v>600</v>
      </c>
      <c r="AR13" s="73">
        <v>1</v>
      </c>
      <c r="AS13" s="73">
        <v>1060</v>
      </c>
      <c r="AT13" s="73">
        <v>5</v>
      </c>
      <c r="AU13" s="73">
        <f t="shared" si="6"/>
        <v>1000</v>
      </c>
      <c r="AV13" s="73">
        <v>1</v>
      </c>
      <c r="AW13" s="73">
        <v>150</v>
      </c>
      <c r="AX13" s="73">
        <v>1</v>
      </c>
      <c r="AY13" s="73">
        <v>150</v>
      </c>
      <c r="AZ13" s="69">
        <v>1</v>
      </c>
      <c r="BA13" s="69">
        <v>150</v>
      </c>
      <c r="BB13" s="73">
        <v>2</v>
      </c>
      <c r="BC13" s="73">
        <v>40</v>
      </c>
      <c r="BD13" s="76">
        <v>1</v>
      </c>
      <c r="BE13" s="76">
        <v>200</v>
      </c>
    </row>
    <row r="14" spans="1:57" s="57" customFormat="1" ht="12">
      <c r="A14" s="68" t="s">
        <v>47</v>
      </c>
      <c r="B14" s="69">
        <f t="shared" si="2"/>
        <v>816</v>
      </c>
      <c r="C14" s="69">
        <f t="shared" si="2"/>
        <v>3717.9</v>
      </c>
      <c r="D14" s="69">
        <f t="shared" si="3"/>
        <v>42</v>
      </c>
      <c r="E14" s="69">
        <f t="shared" si="3"/>
        <v>158.5</v>
      </c>
      <c r="F14" s="69">
        <v>1</v>
      </c>
      <c r="G14" s="69">
        <v>20</v>
      </c>
      <c r="H14" s="69">
        <v>1</v>
      </c>
      <c r="I14" s="69">
        <v>30</v>
      </c>
      <c r="J14" s="69">
        <v>2</v>
      </c>
      <c r="K14" s="69">
        <v>28</v>
      </c>
      <c r="L14" s="69">
        <v>21</v>
      </c>
      <c r="M14" s="69">
        <v>10.5</v>
      </c>
      <c r="N14" s="69">
        <v>3</v>
      </c>
      <c r="O14" s="69">
        <v>15</v>
      </c>
      <c r="P14" s="69">
        <v>4</v>
      </c>
      <c r="Q14" s="69">
        <v>20</v>
      </c>
      <c r="R14" s="69">
        <v>10</v>
      </c>
      <c r="S14" s="69">
        <v>35</v>
      </c>
      <c r="T14" s="69">
        <f t="shared" si="4"/>
        <v>477</v>
      </c>
      <c r="U14" s="69">
        <f t="shared" si="4"/>
        <v>363</v>
      </c>
      <c r="V14" s="73">
        <v>1</v>
      </c>
      <c r="W14" s="73">
        <v>20</v>
      </c>
      <c r="X14" s="73"/>
      <c r="Y14" s="73"/>
      <c r="Z14" s="73">
        <v>5</v>
      </c>
      <c r="AA14" s="73">
        <v>50</v>
      </c>
      <c r="AB14" s="73">
        <v>120</v>
      </c>
      <c r="AC14" s="73">
        <v>180</v>
      </c>
      <c r="AD14" s="73">
        <v>1</v>
      </c>
      <c r="AE14" s="73">
        <v>50</v>
      </c>
      <c r="AF14" s="73">
        <v>350</v>
      </c>
      <c r="AG14" s="73">
        <v>63</v>
      </c>
      <c r="AH14" s="74">
        <v>1</v>
      </c>
      <c r="AI14" s="69">
        <v>100</v>
      </c>
      <c r="AJ14" s="69">
        <f t="shared" si="5"/>
        <v>280</v>
      </c>
      <c r="AK14" s="69">
        <f t="shared" si="5"/>
        <v>56.4</v>
      </c>
      <c r="AL14" s="76">
        <v>140</v>
      </c>
      <c r="AM14" s="76">
        <v>18.8</v>
      </c>
      <c r="AN14" s="76">
        <v>140</v>
      </c>
      <c r="AO14" s="76">
        <v>37.6</v>
      </c>
      <c r="AP14" s="73">
        <v>2</v>
      </c>
      <c r="AQ14" s="73">
        <v>600</v>
      </c>
      <c r="AR14" s="73">
        <v>1</v>
      </c>
      <c r="AS14" s="73">
        <v>1060</v>
      </c>
      <c r="AT14" s="73">
        <v>4</v>
      </c>
      <c r="AU14" s="73">
        <f t="shared" si="6"/>
        <v>800</v>
      </c>
      <c r="AV14" s="73">
        <v>1</v>
      </c>
      <c r="AW14" s="73">
        <v>150</v>
      </c>
      <c r="AX14" s="73">
        <v>0</v>
      </c>
      <c r="AY14" s="73">
        <v>0</v>
      </c>
      <c r="AZ14" s="69">
        <v>2</v>
      </c>
      <c r="BA14" s="69">
        <v>100</v>
      </c>
      <c r="BB14" s="73">
        <v>5</v>
      </c>
      <c r="BC14" s="73">
        <v>130</v>
      </c>
      <c r="BD14" s="76">
        <v>1</v>
      </c>
      <c r="BE14" s="76">
        <v>200</v>
      </c>
    </row>
    <row r="15" spans="1:57" s="57" customFormat="1" ht="12">
      <c r="A15" s="68" t="s">
        <v>48</v>
      </c>
      <c r="B15" s="69">
        <f t="shared" si="2"/>
        <v>514</v>
      </c>
      <c r="C15" s="69">
        <f t="shared" si="2"/>
        <v>2946.38</v>
      </c>
      <c r="D15" s="69">
        <f t="shared" si="3"/>
        <v>40</v>
      </c>
      <c r="E15" s="69">
        <f t="shared" si="3"/>
        <v>151.5</v>
      </c>
      <c r="F15" s="69">
        <v>1</v>
      </c>
      <c r="G15" s="69">
        <v>20</v>
      </c>
      <c r="H15" s="69">
        <v>1</v>
      </c>
      <c r="I15" s="69">
        <v>30</v>
      </c>
      <c r="J15" s="69">
        <v>2</v>
      </c>
      <c r="K15" s="69">
        <v>28</v>
      </c>
      <c r="L15" s="69">
        <v>21</v>
      </c>
      <c r="M15" s="69">
        <v>10.5</v>
      </c>
      <c r="N15" s="69">
        <v>3</v>
      </c>
      <c r="O15" s="69">
        <v>15</v>
      </c>
      <c r="P15" s="69">
        <v>4</v>
      </c>
      <c r="Q15" s="69">
        <v>20</v>
      </c>
      <c r="R15" s="69">
        <v>8</v>
      </c>
      <c r="S15" s="69">
        <v>28</v>
      </c>
      <c r="T15" s="69">
        <f t="shared" si="4"/>
        <v>356</v>
      </c>
      <c r="U15" s="69">
        <f t="shared" si="4"/>
        <v>173</v>
      </c>
      <c r="V15" s="73">
        <v>1</v>
      </c>
      <c r="W15" s="73">
        <v>20</v>
      </c>
      <c r="X15" s="73"/>
      <c r="Y15" s="73"/>
      <c r="Z15" s="73">
        <v>4</v>
      </c>
      <c r="AA15" s="73">
        <v>40</v>
      </c>
      <c r="AB15" s="73"/>
      <c r="AC15" s="73"/>
      <c r="AD15" s="73">
        <v>1</v>
      </c>
      <c r="AE15" s="73">
        <v>50</v>
      </c>
      <c r="AF15" s="73">
        <v>350</v>
      </c>
      <c r="AG15" s="73">
        <v>63</v>
      </c>
      <c r="AH15" s="74">
        <v>1</v>
      </c>
      <c r="AI15" s="69">
        <v>100</v>
      </c>
      <c r="AJ15" s="69">
        <f t="shared" si="5"/>
        <v>104</v>
      </c>
      <c r="AK15" s="69">
        <f t="shared" si="5"/>
        <v>41.88</v>
      </c>
      <c r="AL15" s="76">
        <v>52</v>
      </c>
      <c r="AM15" s="76">
        <v>18.8</v>
      </c>
      <c r="AN15" s="76">
        <v>52</v>
      </c>
      <c r="AO15" s="76">
        <v>23.08</v>
      </c>
      <c r="AP15" s="73">
        <v>2</v>
      </c>
      <c r="AQ15" s="73">
        <v>600</v>
      </c>
      <c r="AR15" s="73">
        <v>1</v>
      </c>
      <c r="AS15" s="73">
        <v>1060</v>
      </c>
      <c r="AT15" s="73">
        <v>0</v>
      </c>
      <c r="AU15" s="73">
        <f t="shared" si="6"/>
        <v>0</v>
      </c>
      <c r="AV15" s="73">
        <v>1</v>
      </c>
      <c r="AW15" s="73">
        <v>150</v>
      </c>
      <c r="AX15" s="73">
        <v>0</v>
      </c>
      <c r="AY15" s="73">
        <v>0</v>
      </c>
      <c r="AZ15" s="69">
        <v>2</v>
      </c>
      <c r="BA15" s="69">
        <v>200</v>
      </c>
      <c r="BB15" s="73">
        <v>6</v>
      </c>
      <c r="BC15" s="73">
        <v>270</v>
      </c>
      <c r="BD15" s="76">
        <v>1</v>
      </c>
      <c r="BE15" s="76">
        <v>200</v>
      </c>
    </row>
    <row r="16" spans="1:57" s="57" customFormat="1" ht="12">
      <c r="A16" s="68" t="s">
        <v>49</v>
      </c>
      <c r="B16" s="69">
        <f t="shared" si="2"/>
        <v>817</v>
      </c>
      <c r="C16" s="69">
        <f t="shared" si="2"/>
        <v>4232.7250000000004</v>
      </c>
      <c r="D16" s="69">
        <f t="shared" si="3"/>
        <v>46</v>
      </c>
      <c r="E16" s="69">
        <f t="shared" si="3"/>
        <v>172.5</v>
      </c>
      <c r="F16" s="69">
        <v>1</v>
      </c>
      <c r="G16" s="69">
        <v>20</v>
      </c>
      <c r="H16" s="69">
        <v>1</v>
      </c>
      <c r="I16" s="69">
        <v>30</v>
      </c>
      <c r="J16" s="69">
        <v>2</v>
      </c>
      <c r="K16" s="69">
        <v>28</v>
      </c>
      <c r="L16" s="69">
        <v>21</v>
      </c>
      <c r="M16" s="69">
        <v>10.5</v>
      </c>
      <c r="N16" s="69">
        <v>3</v>
      </c>
      <c r="O16" s="69">
        <v>15</v>
      </c>
      <c r="P16" s="69">
        <v>4</v>
      </c>
      <c r="Q16" s="69">
        <v>20</v>
      </c>
      <c r="R16" s="69">
        <v>14</v>
      </c>
      <c r="S16" s="69">
        <v>49</v>
      </c>
      <c r="T16" s="69">
        <f t="shared" si="4"/>
        <v>460</v>
      </c>
      <c r="U16" s="69">
        <f t="shared" si="4"/>
        <v>363</v>
      </c>
      <c r="V16" s="73">
        <v>1</v>
      </c>
      <c r="W16" s="73">
        <v>20</v>
      </c>
      <c r="X16" s="73"/>
      <c r="Y16" s="73"/>
      <c r="Z16" s="73">
        <v>8</v>
      </c>
      <c r="AA16" s="73">
        <v>80</v>
      </c>
      <c r="AB16" s="73">
        <v>100</v>
      </c>
      <c r="AC16" s="73">
        <v>150</v>
      </c>
      <c r="AD16" s="73">
        <v>1</v>
      </c>
      <c r="AE16" s="73">
        <v>50</v>
      </c>
      <c r="AF16" s="73">
        <v>350</v>
      </c>
      <c r="AG16" s="73">
        <v>63</v>
      </c>
      <c r="AH16" s="74">
        <v>1</v>
      </c>
      <c r="AI16" s="69">
        <v>100</v>
      </c>
      <c r="AJ16" s="69">
        <f t="shared" si="5"/>
        <v>290</v>
      </c>
      <c r="AK16" s="69">
        <f t="shared" si="5"/>
        <v>57.225000000000001</v>
      </c>
      <c r="AL16" s="76">
        <v>145</v>
      </c>
      <c r="AM16" s="76">
        <v>18.8</v>
      </c>
      <c r="AN16" s="76">
        <v>145</v>
      </c>
      <c r="AO16" s="76">
        <v>38.424999999999997</v>
      </c>
      <c r="AP16" s="73">
        <v>2</v>
      </c>
      <c r="AQ16" s="73">
        <v>600</v>
      </c>
      <c r="AR16" s="73">
        <v>1</v>
      </c>
      <c r="AS16" s="73">
        <v>1060</v>
      </c>
      <c r="AT16" s="73">
        <v>5</v>
      </c>
      <c r="AU16" s="73">
        <f t="shared" si="6"/>
        <v>1000</v>
      </c>
      <c r="AV16" s="73">
        <v>1</v>
      </c>
      <c r="AW16" s="73">
        <v>150</v>
      </c>
      <c r="AX16" s="73">
        <v>0</v>
      </c>
      <c r="AY16" s="73">
        <v>0</v>
      </c>
      <c r="AZ16" s="69">
        <v>2</v>
      </c>
      <c r="BA16" s="69">
        <v>250</v>
      </c>
      <c r="BB16" s="73">
        <v>8</v>
      </c>
      <c r="BC16" s="73">
        <v>280</v>
      </c>
      <c r="BD16" s="76">
        <v>1</v>
      </c>
      <c r="BE16" s="76">
        <v>200</v>
      </c>
    </row>
    <row r="17" spans="1:57" s="57" customFormat="1" ht="12">
      <c r="A17" s="68" t="s">
        <v>50</v>
      </c>
      <c r="B17" s="69">
        <f t="shared" si="2"/>
        <v>759</v>
      </c>
      <c r="C17" s="69">
        <f t="shared" si="2"/>
        <v>3981.4349999999999</v>
      </c>
      <c r="D17" s="69">
        <f t="shared" si="3"/>
        <v>44</v>
      </c>
      <c r="E17" s="69">
        <f t="shared" si="3"/>
        <v>165.5</v>
      </c>
      <c r="F17" s="69">
        <v>1</v>
      </c>
      <c r="G17" s="69">
        <v>20</v>
      </c>
      <c r="H17" s="69">
        <v>1</v>
      </c>
      <c r="I17" s="69">
        <v>30</v>
      </c>
      <c r="J17" s="69">
        <v>2</v>
      </c>
      <c r="K17" s="69">
        <v>28</v>
      </c>
      <c r="L17" s="69">
        <v>21</v>
      </c>
      <c r="M17" s="69">
        <v>10.5</v>
      </c>
      <c r="N17" s="69">
        <v>3</v>
      </c>
      <c r="O17" s="69">
        <v>15</v>
      </c>
      <c r="P17" s="69">
        <v>4</v>
      </c>
      <c r="Q17" s="69">
        <v>20</v>
      </c>
      <c r="R17" s="69">
        <v>12</v>
      </c>
      <c r="S17" s="69">
        <v>42</v>
      </c>
      <c r="T17" s="69">
        <f t="shared" si="4"/>
        <v>460</v>
      </c>
      <c r="U17" s="69">
        <f t="shared" si="4"/>
        <v>363</v>
      </c>
      <c r="V17" s="73">
        <v>1</v>
      </c>
      <c r="W17" s="73">
        <v>20</v>
      </c>
      <c r="X17" s="73"/>
      <c r="Y17" s="73"/>
      <c r="Z17" s="73">
        <v>8</v>
      </c>
      <c r="AA17" s="73">
        <v>80</v>
      </c>
      <c r="AB17" s="73">
        <v>100</v>
      </c>
      <c r="AC17" s="73">
        <v>150</v>
      </c>
      <c r="AD17" s="73">
        <v>1</v>
      </c>
      <c r="AE17" s="73">
        <v>50</v>
      </c>
      <c r="AF17" s="73">
        <v>350</v>
      </c>
      <c r="AG17" s="73">
        <v>63</v>
      </c>
      <c r="AH17" s="74">
        <v>1</v>
      </c>
      <c r="AI17" s="69">
        <v>100</v>
      </c>
      <c r="AJ17" s="69">
        <f t="shared" si="5"/>
        <v>238</v>
      </c>
      <c r="AK17" s="69">
        <f t="shared" si="5"/>
        <v>52.935000000000002</v>
      </c>
      <c r="AL17" s="76">
        <v>119</v>
      </c>
      <c r="AM17" s="76">
        <v>18.8</v>
      </c>
      <c r="AN17" s="76">
        <v>119</v>
      </c>
      <c r="AO17" s="76">
        <v>34.134999999999998</v>
      </c>
      <c r="AP17" s="73">
        <v>2</v>
      </c>
      <c r="AQ17" s="73">
        <v>600</v>
      </c>
      <c r="AR17" s="73">
        <v>1</v>
      </c>
      <c r="AS17" s="73">
        <v>1060</v>
      </c>
      <c r="AT17" s="73">
        <v>5</v>
      </c>
      <c r="AU17" s="73">
        <f t="shared" si="6"/>
        <v>1000</v>
      </c>
      <c r="AV17" s="73">
        <v>1</v>
      </c>
      <c r="AW17" s="73">
        <v>150</v>
      </c>
      <c r="AX17" s="73">
        <v>0</v>
      </c>
      <c r="AY17" s="73">
        <v>0</v>
      </c>
      <c r="AZ17" s="69">
        <v>2</v>
      </c>
      <c r="BA17" s="69">
        <v>150</v>
      </c>
      <c r="BB17" s="73">
        <v>4</v>
      </c>
      <c r="BC17" s="73">
        <v>140</v>
      </c>
      <c r="BD17" s="76">
        <v>1</v>
      </c>
      <c r="BE17" s="76">
        <v>200</v>
      </c>
    </row>
    <row r="18" spans="1:57" s="57" customFormat="1" ht="12">
      <c r="A18" s="68" t="s">
        <v>51</v>
      </c>
      <c r="B18" s="69">
        <f t="shared" si="2"/>
        <v>662</v>
      </c>
      <c r="C18" s="69">
        <f t="shared" si="2"/>
        <v>3883.4650000000001</v>
      </c>
      <c r="D18" s="69">
        <f t="shared" si="3"/>
        <v>44</v>
      </c>
      <c r="E18" s="69">
        <f t="shared" si="3"/>
        <v>165.5</v>
      </c>
      <c r="F18" s="69">
        <v>1</v>
      </c>
      <c r="G18" s="69">
        <v>20</v>
      </c>
      <c r="H18" s="69">
        <v>1</v>
      </c>
      <c r="I18" s="69">
        <v>30</v>
      </c>
      <c r="J18" s="69">
        <v>2</v>
      </c>
      <c r="K18" s="69">
        <v>28</v>
      </c>
      <c r="L18" s="69">
        <v>21</v>
      </c>
      <c r="M18" s="69">
        <v>10.5</v>
      </c>
      <c r="N18" s="69">
        <v>3</v>
      </c>
      <c r="O18" s="69">
        <v>15</v>
      </c>
      <c r="P18" s="69">
        <v>4</v>
      </c>
      <c r="Q18" s="69">
        <v>20</v>
      </c>
      <c r="R18" s="69">
        <v>12</v>
      </c>
      <c r="S18" s="69">
        <v>42</v>
      </c>
      <c r="T18" s="69">
        <f t="shared" si="4"/>
        <v>403</v>
      </c>
      <c r="U18" s="69">
        <f t="shared" si="4"/>
        <v>388</v>
      </c>
      <c r="V18" s="73">
        <v>1</v>
      </c>
      <c r="W18" s="73">
        <v>20</v>
      </c>
      <c r="X18" s="73">
        <v>13</v>
      </c>
      <c r="Y18" s="73">
        <v>130</v>
      </c>
      <c r="Z18" s="73">
        <v>8</v>
      </c>
      <c r="AA18" s="73">
        <v>80</v>
      </c>
      <c r="AB18" s="73">
        <v>30</v>
      </c>
      <c r="AC18" s="73">
        <v>45</v>
      </c>
      <c r="AD18" s="73">
        <v>1</v>
      </c>
      <c r="AE18" s="73">
        <v>50</v>
      </c>
      <c r="AF18" s="73">
        <v>350</v>
      </c>
      <c r="AG18" s="73">
        <v>63</v>
      </c>
      <c r="AH18" s="74">
        <v>1</v>
      </c>
      <c r="AI18" s="69">
        <v>100</v>
      </c>
      <c r="AJ18" s="69">
        <f t="shared" si="5"/>
        <v>202</v>
      </c>
      <c r="AK18" s="69">
        <f t="shared" si="5"/>
        <v>49.965000000000003</v>
      </c>
      <c r="AL18" s="76">
        <v>101</v>
      </c>
      <c r="AM18" s="76">
        <v>18.8</v>
      </c>
      <c r="AN18" s="76">
        <v>101</v>
      </c>
      <c r="AO18" s="76">
        <v>31.164999999999999</v>
      </c>
      <c r="AP18" s="73">
        <v>2</v>
      </c>
      <c r="AQ18" s="73">
        <v>600</v>
      </c>
      <c r="AR18" s="73">
        <v>1</v>
      </c>
      <c r="AS18" s="73">
        <v>1060</v>
      </c>
      <c r="AT18" s="73">
        <v>5</v>
      </c>
      <c r="AU18" s="73">
        <f t="shared" si="6"/>
        <v>1000</v>
      </c>
      <c r="AV18" s="73">
        <v>1</v>
      </c>
      <c r="AW18" s="73">
        <v>150</v>
      </c>
      <c r="AX18" s="73">
        <v>0</v>
      </c>
      <c r="AY18" s="73">
        <v>0</v>
      </c>
      <c r="AZ18" s="69">
        <v>1</v>
      </c>
      <c r="BA18" s="69">
        <v>150</v>
      </c>
      <c r="BB18" s="73">
        <v>1</v>
      </c>
      <c r="BC18" s="73">
        <v>20</v>
      </c>
      <c r="BD18" s="76">
        <v>1</v>
      </c>
      <c r="BE18" s="76">
        <v>200</v>
      </c>
    </row>
    <row r="19" spans="1:57" s="57" customFormat="1" ht="12">
      <c r="A19" s="68" t="s">
        <v>52</v>
      </c>
      <c r="B19" s="69">
        <f t="shared" si="2"/>
        <v>580</v>
      </c>
      <c r="C19" s="69">
        <f t="shared" si="2"/>
        <v>3776.02</v>
      </c>
      <c r="D19" s="69">
        <f t="shared" si="3"/>
        <v>42</v>
      </c>
      <c r="E19" s="69">
        <f t="shared" si="3"/>
        <v>158.5</v>
      </c>
      <c r="F19" s="69">
        <v>1</v>
      </c>
      <c r="G19" s="69">
        <v>20</v>
      </c>
      <c r="H19" s="69">
        <v>1</v>
      </c>
      <c r="I19" s="69">
        <v>30</v>
      </c>
      <c r="J19" s="69">
        <v>2</v>
      </c>
      <c r="K19" s="69">
        <v>28</v>
      </c>
      <c r="L19" s="69">
        <v>21</v>
      </c>
      <c r="M19" s="69">
        <v>10.5</v>
      </c>
      <c r="N19" s="69">
        <v>3</v>
      </c>
      <c r="O19" s="69">
        <v>15</v>
      </c>
      <c r="P19" s="69">
        <v>4</v>
      </c>
      <c r="Q19" s="69">
        <v>20</v>
      </c>
      <c r="R19" s="69">
        <v>10</v>
      </c>
      <c r="S19" s="69">
        <v>35</v>
      </c>
      <c r="T19" s="69">
        <f t="shared" si="4"/>
        <v>388</v>
      </c>
      <c r="U19" s="69">
        <f t="shared" si="4"/>
        <v>493</v>
      </c>
      <c r="V19" s="73">
        <v>1</v>
      </c>
      <c r="W19" s="73">
        <v>20</v>
      </c>
      <c r="X19" s="73">
        <v>26</v>
      </c>
      <c r="Y19" s="73">
        <v>260</v>
      </c>
      <c r="Z19" s="73">
        <v>10</v>
      </c>
      <c r="AA19" s="73">
        <v>100</v>
      </c>
      <c r="AB19" s="73"/>
      <c r="AC19" s="73"/>
      <c r="AD19" s="73">
        <v>1</v>
      </c>
      <c r="AE19" s="73">
        <v>50</v>
      </c>
      <c r="AF19" s="73">
        <v>350</v>
      </c>
      <c r="AG19" s="73">
        <v>63</v>
      </c>
      <c r="AH19" s="74">
        <v>1</v>
      </c>
      <c r="AI19" s="69">
        <v>100</v>
      </c>
      <c r="AJ19" s="69">
        <f t="shared" si="5"/>
        <v>136</v>
      </c>
      <c r="AK19" s="69">
        <f t="shared" si="5"/>
        <v>44.52</v>
      </c>
      <c r="AL19" s="76">
        <v>68</v>
      </c>
      <c r="AM19" s="76">
        <v>18.8</v>
      </c>
      <c r="AN19" s="76">
        <v>68</v>
      </c>
      <c r="AO19" s="76">
        <v>25.72</v>
      </c>
      <c r="AP19" s="73">
        <v>2</v>
      </c>
      <c r="AQ19" s="73">
        <v>600</v>
      </c>
      <c r="AR19" s="73">
        <v>1</v>
      </c>
      <c r="AS19" s="73">
        <v>1060</v>
      </c>
      <c r="AT19" s="73">
        <v>4</v>
      </c>
      <c r="AU19" s="73">
        <f t="shared" si="6"/>
        <v>800</v>
      </c>
      <c r="AV19" s="73">
        <v>1</v>
      </c>
      <c r="AW19" s="73">
        <v>150</v>
      </c>
      <c r="AX19" s="73">
        <v>0</v>
      </c>
      <c r="AY19" s="73">
        <v>0</v>
      </c>
      <c r="AZ19" s="69">
        <v>1</v>
      </c>
      <c r="BA19" s="69">
        <v>50</v>
      </c>
      <c r="BB19" s="73">
        <v>3</v>
      </c>
      <c r="BC19" s="73">
        <v>120</v>
      </c>
      <c r="BD19" s="76">
        <v>1</v>
      </c>
      <c r="BE19" s="76">
        <v>200</v>
      </c>
    </row>
    <row r="20" spans="1:57" s="57" customFormat="1" ht="12">
      <c r="A20" s="68" t="s">
        <v>53</v>
      </c>
      <c r="B20" s="69">
        <f t="shared" si="2"/>
        <v>689</v>
      </c>
      <c r="C20" s="69">
        <f t="shared" si="2"/>
        <v>4131.8149999999996</v>
      </c>
      <c r="D20" s="69">
        <f t="shared" si="3"/>
        <v>44</v>
      </c>
      <c r="E20" s="69">
        <f t="shared" si="3"/>
        <v>165.5</v>
      </c>
      <c r="F20" s="69">
        <v>1</v>
      </c>
      <c r="G20" s="69">
        <v>20</v>
      </c>
      <c r="H20" s="69">
        <v>1</v>
      </c>
      <c r="I20" s="69">
        <v>30</v>
      </c>
      <c r="J20" s="69">
        <v>2</v>
      </c>
      <c r="K20" s="69">
        <v>28</v>
      </c>
      <c r="L20" s="69">
        <v>21</v>
      </c>
      <c r="M20" s="69">
        <v>10.5</v>
      </c>
      <c r="N20" s="69">
        <v>3</v>
      </c>
      <c r="O20" s="69">
        <v>15</v>
      </c>
      <c r="P20" s="69">
        <v>4</v>
      </c>
      <c r="Q20" s="69">
        <v>20</v>
      </c>
      <c r="R20" s="69">
        <v>12</v>
      </c>
      <c r="S20" s="69">
        <v>42</v>
      </c>
      <c r="T20" s="69">
        <f t="shared" si="4"/>
        <v>450</v>
      </c>
      <c r="U20" s="69">
        <f t="shared" si="4"/>
        <v>688</v>
      </c>
      <c r="V20" s="69">
        <v>1</v>
      </c>
      <c r="W20" s="69">
        <v>20</v>
      </c>
      <c r="X20" s="69">
        <v>38</v>
      </c>
      <c r="Y20" s="69">
        <v>380</v>
      </c>
      <c r="Z20" s="69">
        <v>10</v>
      </c>
      <c r="AA20" s="69">
        <v>100</v>
      </c>
      <c r="AB20" s="69">
        <v>50</v>
      </c>
      <c r="AC20" s="69">
        <v>75</v>
      </c>
      <c r="AD20" s="69">
        <v>1</v>
      </c>
      <c r="AE20" s="69">
        <v>50</v>
      </c>
      <c r="AF20" s="69">
        <v>350</v>
      </c>
      <c r="AG20" s="69">
        <v>63</v>
      </c>
      <c r="AH20" s="74">
        <v>1</v>
      </c>
      <c r="AI20" s="69">
        <v>100</v>
      </c>
      <c r="AJ20" s="69">
        <f t="shared" si="5"/>
        <v>182</v>
      </c>
      <c r="AK20" s="69">
        <f t="shared" si="5"/>
        <v>48.314999999999998</v>
      </c>
      <c r="AL20" s="76">
        <v>91</v>
      </c>
      <c r="AM20" s="76">
        <v>18.8</v>
      </c>
      <c r="AN20" s="76">
        <v>91</v>
      </c>
      <c r="AO20" s="76">
        <v>29.515000000000001</v>
      </c>
      <c r="AP20" s="73">
        <v>2</v>
      </c>
      <c r="AQ20" s="73">
        <v>600</v>
      </c>
      <c r="AR20" s="73">
        <v>1</v>
      </c>
      <c r="AS20" s="73">
        <v>1060</v>
      </c>
      <c r="AT20" s="73">
        <v>5</v>
      </c>
      <c r="AU20" s="73">
        <f t="shared" si="6"/>
        <v>1000</v>
      </c>
      <c r="AV20" s="73">
        <v>1</v>
      </c>
      <c r="AW20" s="73">
        <v>150</v>
      </c>
      <c r="AX20" s="73">
        <v>0</v>
      </c>
      <c r="AY20" s="73">
        <v>0</v>
      </c>
      <c r="AZ20" s="69">
        <v>1</v>
      </c>
      <c r="BA20" s="69">
        <v>100</v>
      </c>
      <c r="BB20" s="73">
        <v>1</v>
      </c>
      <c r="BC20" s="73">
        <v>20</v>
      </c>
      <c r="BD20" s="76">
        <v>1</v>
      </c>
      <c r="BE20" s="76">
        <v>200</v>
      </c>
    </row>
    <row r="21" spans="1:57" s="57" customFormat="1" ht="12">
      <c r="A21" s="68" t="s">
        <v>54</v>
      </c>
      <c r="B21" s="69">
        <f t="shared" si="2"/>
        <v>859</v>
      </c>
      <c r="C21" s="69">
        <f t="shared" si="2"/>
        <v>4593.0249999999996</v>
      </c>
      <c r="D21" s="69">
        <f t="shared" si="3"/>
        <v>48</v>
      </c>
      <c r="E21" s="69">
        <f t="shared" si="3"/>
        <v>179.5</v>
      </c>
      <c r="F21" s="69">
        <v>1</v>
      </c>
      <c r="G21" s="69">
        <v>20</v>
      </c>
      <c r="H21" s="69">
        <v>1</v>
      </c>
      <c r="I21" s="69">
        <v>30</v>
      </c>
      <c r="J21" s="69">
        <v>2</v>
      </c>
      <c r="K21" s="69">
        <v>28</v>
      </c>
      <c r="L21" s="69">
        <v>21</v>
      </c>
      <c r="M21" s="69">
        <v>10.5</v>
      </c>
      <c r="N21" s="69">
        <v>3</v>
      </c>
      <c r="O21" s="69">
        <v>15</v>
      </c>
      <c r="P21" s="69">
        <v>4</v>
      </c>
      <c r="Q21" s="69">
        <v>20</v>
      </c>
      <c r="R21" s="69">
        <v>16</v>
      </c>
      <c r="S21" s="69">
        <v>56</v>
      </c>
      <c r="T21" s="69">
        <f t="shared" si="4"/>
        <v>462</v>
      </c>
      <c r="U21" s="69">
        <f t="shared" si="4"/>
        <v>383</v>
      </c>
      <c r="V21" s="69">
        <v>1</v>
      </c>
      <c r="W21" s="69">
        <v>20</v>
      </c>
      <c r="X21" s="69"/>
      <c r="Y21" s="69"/>
      <c r="Z21" s="69">
        <v>10</v>
      </c>
      <c r="AA21" s="69">
        <v>100</v>
      </c>
      <c r="AB21" s="69">
        <v>100</v>
      </c>
      <c r="AC21" s="69">
        <v>150</v>
      </c>
      <c r="AD21" s="69">
        <v>1</v>
      </c>
      <c r="AE21" s="69">
        <v>50</v>
      </c>
      <c r="AF21" s="69">
        <v>350</v>
      </c>
      <c r="AG21" s="69">
        <v>63</v>
      </c>
      <c r="AH21" s="74">
        <v>1</v>
      </c>
      <c r="AI21" s="69">
        <v>100</v>
      </c>
      <c r="AJ21" s="69">
        <f t="shared" si="5"/>
        <v>330</v>
      </c>
      <c r="AK21" s="69">
        <f t="shared" si="5"/>
        <v>60.524999999999999</v>
      </c>
      <c r="AL21" s="76">
        <v>165</v>
      </c>
      <c r="AM21" s="76">
        <v>18.8</v>
      </c>
      <c r="AN21" s="76">
        <v>165</v>
      </c>
      <c r="AO21" s="76">
        <v>41.725000000000001</v>
      </c>
      <c r="AP21" s="73">
        <v>2</v>
      </c>
      <c r="AQ21" s="73">
        <v>600</v>
      </c>
      <c r="AR21" s="73">
        <v>1</v>
      </c>
      <c r="AS21" s="73">
        <v>1060</v>
      </c>
      <c r="AT21" s="73">
        <v>8</v>
      </c>
      <c r="AU21" s="73">
        <f t="shared" si="6"/>
        <v>1600</v>
      </c>
      <c r="AV21" s="73">
        <v>1</v>
      </c>
      <c r="AW21" s="73">
        <v>150</v>
      </c>
      <c r="AX21" s="73">
        <v>0</v>
      </c>
      <c r="AY21" s="73">
        <v>0</v>
      </c>
      <c r="AZ21" s="69">
        <v>1</v>
      </c>
      <c r="BA21" s="69">
        <v>150</v>
      </c>
      <c r="BB21" s="73">
        <v>4</v>
      </c>
      <c r="BC21" s="73">
        <v>110</v>
      </c>
      <c r="BD21" s="76">
        <v>1</v>
      </c>
      <c r="BE21" s="76">
        <v>200</v>
      </c>
    </row>
    <row r="22" spans="1:57" s="57" customFormat="1" ht="12">
      <c r="A22" s="68" t="s">
        <v>55</v>
      </c>
      <c r="B22" s="69">
        <f t="shared" si="2"/>
        <v>1168</v>
      </c>
      <c r="C22" s="69">
        <f t="shared" si="2"/>
        <v>4678.32</v>
      </c>
      <c r="D22" s="69">
        <f t="shared" si="3"/>
        <v>48</v>
      </c>
      <c r="E22" s="69">
        <f t="shared" si="3"/>
        <v>179.5</v>
      </c>
      <c r="F22" s="69">
        <v>1</v>
      </c>
      <c r="G22" s="69">
        <v>20</v>
      </c>
      <c r="H22" s="69">
        <v>1</v>
      </c>
      <c r="I22" s="69">
        <v>30</v>
      </c>
      <c r="J22" s="69">
        <v>2</v>
      </c>
      <c r="K22" s="69">
        <v>28</v>
      </c>
      <c r="L22" s="69">
        <v>21</v>
      </c>
      <c r="M22" s="69">
        <v>10.5</v>
      </c>
      <c r="N22" s="69">
        <v>3</v>
      </c>
      <c r="O22" s="69">
        <v>15</v>
      </c>
      <c r="P22" s="69">
        <v>4</v>
      </c>
      <c r="Q22" s="69">
        <v>20</v>
      </c>
      <c r="R22" s="69">
        <v>16</v>
      </c>
      <c r="S22" s="69">
        <v>56</v>
      </c>
      <c r="T22" s="69">
        <f t="shared" si="4"/>
        <v>526</v>
      </c>
      <c r="U22" s="69">
        <f t="shared" si="4"/>
        <v>598</v>
      </c>
      <c r="V22" s="69">
        <v>1</v>
      </c>
      <c r="W22" s="69">
        <v>20</v>
      </c>
      <c r="X22" s="69">
        <v>16</v>
      </c>
      <c r="Y22" s="69">
        <v>160</v>
      </c>
      <c r="Z22" s="69">
        <v>8</v>
      </c>
      <c r="AA22" s="69">
        <v>80</v>
      </c>
      <c r="AB22" s="69">
        <v>150</v>
      </c>
      <c r="AC22" s="69">
        <v>225</v>
      </c>
      <c r="AD22" s="69">
        <v>1</v>
      </c>
      <c r="AE22" s="69">
        <v>50</v>
      </c>
      <c r="AF22" s="69">
        <v>350</v>
      </c>
      <c r="AG22" s="69">
        <v>63</v>
      </c>
      <c r="AH22" s="74">
        <v>1</v>
      </c>
      <c r="AI22" s="69">
        <v>100</v>
      </c>
      <c r="AJ22" s="69">
        <f t="shared" si="5"/>
        <v>576</v>
      </c>
      <c r="AK22" s="69">
        <f t="shared" si="5"/>
        <v>80.819999999999993</v>
      </c>
      <c r="AL22" s="76">
        <v>288</v>
      </c>
      <c r="AM22" s="76">
        <v>18.8</v>
      </c>
      <c r="AN22" s="76">
        <v>288</v>
      </c>
      <c r="AO22" s="76">
        <v>62.02</v>
      </c>
      <c r="AP22" s="73">
        <v>2</v>
      </c>
      <c r="AQ22" s="73">
        <v>600</v>
      </c>
      <c r="AR22" s="73">
        <v>1</v>
      </c>
      <c r="AS22" s="73">
        <v>1060</v>
      </c>
      <c r="AT22" s="73">
        <v>8</v>
      </c>
      <c r="AU22" s="73">
        <f t="shared" si="6"/>
        <v>1600</v>
      </c>
      <c r="AV22" s="73">
        <v>1</v>
      </c>
      <c r="AW22" s="73">
        <v>150</v>
      </c>
      <c r="AX22" s="73">
        <v>0</v>
      </c>
      <c r="AY22" s="73">
        <v>0</v>
      </c>
      <c r="AZ22" s="69">
        <v>1</v>
      </c>
      <c r="BA22" s="69">
        <v>50</v>
      </c>
      <c r="BB22" s="73">
        <v>3</v>
      </c>
      <c r="BC22" s="73">
        <v>60</v>
      </c>
      <c r="BD22" s="76">
        <v>1</v>
      </c>
      <c r="BE22" s="76">
        <v>200</v>
      </c>
    </row>
    <row r="23" spans="1:57" s="57" customFormat="1" ht="12">
      <c r="A23" s="68" t="s">
        <v>56</v>
      </c>
      <c r="B23" s="69">
        <f t="shared" si="2"/>
        <v>719</v>
      </c>
      <c r="C23" s="69">
        <f t="shared" si="2"/>
        <v>4116.2700000000004</v>
      </c>
      <c r="D23" s="69">
        <f t="shared" si="3"/>
        <v>44</v>
      </c>
      <c r="E23" s="69">
        <f t="shared" si="3"/>
        <v>165.5</v>
      </c>
      <c r="F23" s="69">
        <v>1</v>
      </c>
      <c r="G23" s="69">
        <v>20</v>
      </c>
      <c r="H23" s="69">
        <v>1</v>
      </c>
      <c r="I23" s="69">
        <v>30</v>
      </c>
      <c r="J23" s="69">
        <v>2</v>
      </c>
      <c r="K23" s="69">
        <v>28</v>
      </c>
      <c r="L23" s="69">
        <v>21</v>
      </c>
      <c r="M23" s="69">
        <v>10.5</v>
      </c>
      <c r="N23" s="69">
        <v>3</v>
      </c>
      <c r="O23" s="69">
        <v>15</v>
      </c>
      <c r="P23" s="69">
        <v>4</v>
      </c>
      <c r="Q23" s="69">
        <v>20</v>
      </c>
      <c r="R23" s="69">
        <v>12</v>
      </c>
      <c r="S23" s="69">
        <v>42</v>
      </c>
      <c r="T23" s="69">
        <f t="shared" si="4"/>
        <v>423</v>
      </c>
      <c r="U23" s="69">
        <f t="shared" si="4"/>
        <v>418</v>
      </c>
      <c r="V23" s="69">
        <v>1</v>
      </c>
      <c r="W23" s="69">
        <v>20</v>
      </c>
      <c r="X23" s="69">
        <v>11</v>
      </c>
      <c r="Y23" s="69">
        <v>110</v>
      </c>
      <c r="Z23" s="69">
        <v>10</v>
      </c>
      <c r="AA23" s="69">
        <v>100</v>
      </c>
      <c r="AB23" s="69">
        <v>50</v>
      </c>
      <c r="AC23" s="69">
        <v>75</v>
      </c>
      <c r="AD23" s="69">
        <v>1</v>
      </c>
      <c r="AE23" s="69">
        <v>50</v>
      </c>
      <c r="AF23" s="69">
        <v>350</v>
      </c>
      <c r="AG23" s="69">
        <v>63</v>
      </c>
      <c r="AH23" s="74">
        <v>1</v>
      </c>
      <c r="AI23" s="69">
        <v>100</v>
      </c>
      <c r="AJ23" s="69">
        <f t="shared" si="5"/>
        <v>236</v>
      </c>
      <c r="AK23" s="69">
        <f t="shared" si="5"/>
        <v>52.77</v>
      </c>
      <c r="AL23" s="76">
        <v>118</v>
      </c>
      <c r="AM23" s="76">
        <v>18.8</v>
      </c>
      <c r="AN23" s="76">
        <v>118</v>
      </c>
      <c r="AO23" s="76">
        <v>33.97</v>
      </c>
      <c r="AP23" s="73">
        <v>2</v>
      </c>
      <c r="AQ23" s="73">
        <v>600</v>
      </c>
      <c r="AR23" s="73">
        <v>1</v>
      </c>
      <c r="AS23" s="73">
        <v>1060</v>
      </c>
      <c r="AT23" s="73">
        <v>6</v>
      </c>
      <c r="AU23" s="73">
        <f t="shared" si="6"/>
        <v>1200</v>
      </c>
      <c r="AV23" s="73">
        <v>1</v>
      </c>
      <c r="AW23" s="73">
        <v>150</v>
      </c>
      <c r="AX23" s="73">
        <v>0</v>
      </c>
      <c r="AY23" s="73">
        <v>0</v>
      </c>
      <c r="AZ23" s="69">
        <v>1</v>
      </c>
      <c r="BA23" s="69">
        <v>50</v>
      </c>
      <c r="BB23" s="73">
        <v>3</v>
      </c>
      <c r="BC23" s="73">
        <v>120</v>
      </c>
      <c r="BD23" s="76">
        <v>1</v>
      </c>
      <c r="BE23" s="76">
        <v>200</v>
      </c>
    </row>
    <row r="24" spans="1:57" s="57" customFormat="1" ht="12">
      <c r="A24" s="68" t="s">
        <v>57</v>
      </c>
      <c r="B24" s="69">
        <f t="shared" si="2"/>
        <v>782</v>
      </c>
      <c r="C24" s="69">
        <f t="shared" si="2"/>
        <v>4150.7449999999999</v>
      </c>
      <c r="D24" s="69">
        <f t="shared" si="3"/>
        <v>46</v>
      </c>
      <c r="E24" s="69">
        <f t="shared" si="3"/>
        <v>172.5</v>
      </c>
      <c r="F24" s="69">
        <v>1</v>
      </c>
      <c r="G24" s="69">
        <v>20</v>
      </c>
      <c r="H24" s="69">
        <v>1</v>
      </c>
      <c r="I24" s="69">
        <v>30</v>
      </c>
      <c r="J24" s="69">
        <v>2</v>
      </c>
      <c r="K24" s="69">
        <v>28</v>
      </c>
      <c r="L24" s="69">
        <v>21</v>
      </c>
      <c r="M24" s="69">
        <v>10.5</v>
      </c>
      <c r="N24" s="69">
        <v>3</v>
      </c>
      <c r="O24" s="69">
        <v>15</v>
      </c>
      <c r="P24" s="69">
        <v>4</v>
      </c>
      <c r="Q24" s="69">
        <v>20</v>
      </c>
      <c r="R24" s="69">
        <v>14</v>
      </c>
      <c r="S24" s="69">
        <v>49</v>
      </c>
      <c r="T24" s="69">
        <f t="shared" si="4"/>
        <v>455</v>
      </c>
      <c r="U24" s="69">
        <f t="shared" si="4"/>
        <v>313</v>
      </c>
      <c r="V24" s="69">
        <v>1</v>
      </c>
      <c r="W24" s="69">
        <v>20</v>
      </c>
      <c r="X24" s="69"/>
      <c r="Y24" s="69"/>
      <c r="Z24" s="69">
        <v>3</v>
      </c>
      <c r="AA24" s="69">
        <v>30</v>
      </c>
      <c r="AB24" s="69">
        <v>100</v>
      </c>
      <c r="AC24" s="69">
        <v>150</v>
      </c>
      <c r="AD24" s="69">
        <v>1</v>
      </c>
      <c r="AE24" s="69">
        <v>50</v>
      </c>
      <c r="AF24" s="69">
        <v>350</v>
      </c>
      <c r="AG24" s="69">
        <v>63</v>
      </c>
      <c r="AH24" s="74">
        <v>1</v>
      </c>
      <c r="AI24" s="69">
        <v>100</v>
      </c>
      <c r="AJ24" s="69">
        <f t="shared" si="5"/>
        <v>266</v>
      </c>
      <c r="AK24" s="69">
        <f t="shared" si="5"/>
        <v>55.244999999999997</v>
      </c>
      <c r="AL24" s="76">
        <v>133</v>
      </c>
      <c r="AM24" s="76">
        <v>18.8</v>
      </c>
      <c r="AN24" s="76">
        <v>133</v>
      </c>
      <c r="AO24" s="76">
        <v>36.445</v>
      </c>
      <c r="AP24" s="73">
        <v>2</v>
      </c>
      <c r="AQ24" s="73">
        <v>600</v>
      </c>
      <c r="AR24" s="73">
        <v>1</v>
      </c>
      <c r="AS24" s="73">
        <v>1060</v>
      </c>
      <c r="AT24" s="73">
        <v>7</v>
      </c>
      <c r="AU24" s="73">
        <f t="shared" si="6"/>
        <v>1400</v>
      </c>
      <c r="AV24" s="73">
        <v>1</v>
      </c>
      <c r="AW24" s="73">
        <v>150</v>
      </c>
      <c r="AX24" s="73">
        <v>0</v>
      </c>
      <c r="AY24" s="73">
        <v>0</v>
      </c>
      <c r="AZ24" s="69">
        <v>1</v>
      </c>
      <c r="BA24" s="69">
        <v>50</v>
      </c>
      <c r="BB24" s="73">
        <v>1</v>
      </c>
      <c r="BC24" s="73">
        <v>50</v>
      </c>
      <c r="BD24" s="76">
        <v>1</v>
      </c>
      <c r="BE24" s="76">
        <v>200</v>
      </c>
    </row>
    <row r="25" spans="1:57" s="57" customFormat="1" ht="12">
      <c r="A25" s="68" t="s">
        <v>58</v>
      </c>
      <c r="B25" s="69">
        <f t="shared" si="2"/>
        <v>750</v>
      </c>
      <c r="C25" s="69">
        <f t="shared" si="2"/>
        <v>4331.87</v>
      </c>
      <c r="D25" s="69">
        <f t="shared" si="3"/>
        <v>48</v>
      </c>
      <c r="E25" s="69">
        <f t="shared" si="3"/>
        <v>179.5</v>
      </c>
      <c r="F25" s="69">
        <v>1</v>
      </c>
      <c r="G25" s="69">
        <v>20</v>
      </c>
      <c r="H25" s="69">
        <v>1</v>
      </c>
      <c r="I25" s="69">
        <v>30</v>
      </c>
      <c r="J25" s="69">
        <v>2</v>
      </c>
      <c r="K25" s="69">
        <v>28</v>
      </c>
      <c r="L25" s="69">
        <v>21</v>
      </c>
      <c r="M25" s="69">
        <v>10.5</v>
      </c>
      <c r="N25" s="69">
        <v>3</v>
      </c>
      <c r="O25" s="69">
        <v>15</v>
      </c>
      <c r="P25" s="69">
        <v>4</v>
      </c>
      <c r="Q25" s="69">
        <v>20</v>
      </c>
      <c r="R25" s="69">
        <v>16</v>
      </c>
      <c r="S25" s="69">
        <v>56</v>
      </c>
      <c r="T25" s="69">
        <f t="shared" si="4"/>
        <v>366</v>
      </c>
      <c r="U25" s="69">
        <f t="shared" si="4"/>
        <v>273</v>
      </c>
      <c r="V25" s="69">
        <v>1</v>
      </c>
      <c r="W25" s="69">
        <v>20</v>
      </c>
      <c r="X25" s="69">
        <v>6</v>
      </c>
      <c r="Y25" s="69">
        <v>60</v>
      </c>
      <c r="Z25" s="69">
        <v>8</v>
      </c>
      <c r="AA25" s="69">
        <v>80</v>
      </c>
      <c r="AB25" s="69"/>
      <c r="AC25" s="69"/>
      <c r="AD25" s="69">
        <v>1</v>
      </c>
      <c r="AE25" s="69">
        <v>50</v>
      </c>
      <c r="AF25" s="69">
        <v>350</v>
      </c>
      <c r="AG25" s="69">
        <v>63</v>
      </c>
      <c r="AH25" s="74">
        <v>1</v>
      </c>
      <c r="AI25" s="69">
        <v>100</v>
      </c>
      <c r="AJ25" s="69">
        <f t="shared" si="5"/>
        <v>316</v>
      </c>
      <c r="AK25" s="69">
        <f t="shared" si="5"/>
        <v>59.37</v>
      </c>
      <c r="AL25" s="76">
        <v>158</v>
      </c>
      <c r="AM25" s="76">
        <v>18.8</v>
      </c>
      <c r="AN25" s="76">
        <v>158</v>
      </c>
      <c r="AO25" s="76">
        <v>40.57</v>
      </c>
      <c r="AP25" s="73">
        <v>2</v>
      </c>
      <c r="AQ25" s="73">
        <v>600</v>
      </c>
      <c r="AR25" s="73">
        <v>1</v>
      </c>
      <c r="AS25" s="73">
        <v>1060</v>
      </c>
      <c r="AT25" s="73">
        <v>7</v>
      </c>
      <c r="AU25" s="73">
        <f t="shared" si="6"/>
        <v>1400</v>
      </c>
      <c r="AV25" s="73">
        <v>1</v>
      </c>
      <c r="AW25" s="73">
        <v>150</v>
      </c>
      <c r="AX25" s="73">
        <v>0</v>
      </c>
      <c r="AY25" s="73">
        <v>0</v>
      </c>
      <c r="AZ25" s="69">
        <v>1</v>
      </c>
      <c r="BA25" s="69">
        <v>100</v>
      </c>
      <c r="BB25" s="73">
        <v>6</v>
      </c>
      <c r="BC25" s="73">
        <v>210</v>
      </c>
      <c r="BD25" s="76">
        <v>1</v>
      </c>
      <c r="BE25" s="76">
        <v>200</v>
      </c>
    </row>
    <row r="26" spans="1:57" s="57" customFormat="1" ht="12">
      <c r="A26" s="68" t="s">
        <v>59</v>
      </c>
      <c r="B26" s="69">
        <f t="shared" si="2"/>
        <v>767</v>
      </c>
      <c r="C26" s="69">
        <f t="shared" si="2"/>
        <v>4348.7950000000001</v>
      </c>
      <c r="D26" s="69">
        <f t="shared" si="3"/>
        <v>44</v>
      </c>
      <c r="E26" s="69">
        <f t="shared" si="3"/>
        <v>165.5</v>
      </c>
      <c r="F26" s="69">
        <v>1</v>
      </c>
      <c r="G26" s="69">
        <v>20</v>
      </c>
      <c r="H26" s="69">
        <v>1</v>
      </c>
      <c r="I26" s="69">
        <v>30</v>
      </c>
      <c r="J26" s="69">
        <v>2</v>
      </c>
      <c r="K26" s="69">
        <v>28</v>
      </c>
      <c r="L26" s="69">
        <v>21</v>
      </c>
      <c r="M26" s="69">
        <v>10.5</v>
      </c>
      <c r="N26" s="69">
        <v>3</v>
      </c>
      <c r="O26" s="69">
        <v>15</v>
      </c>
      <c r="P26" s="69">
        <v>4</v>
      </c>
      <c r="Q26" s="69">
        <v>20</v>
      </c>
      <c r="R26" s="69">
        <v>12</v>
      </c>
      <c r="S26" s="69">
        <v>42</v>
      </c>
      <c r="T26" s="69">
        <f t="shared" si="4"/>
        <v>502</v>
      </c>
      <c r="U26" s="69">
        <f t="shared" si="4"/>
        <v>783</v>
      </c>
      <c r="V26" s="69">
        <v>1</v>
      </c>
      <c r="W26" s="69">
        <v>20</v>
      </c>
      <c r="X26" s="69">
        <v>42</v>
      </c>
      <c r="Y26" s="69">
        <v>420</v>
      </c>
      <c r="Z26" s="69">
        <v>8</v>
      </c>
      <c r="AA26" s="69">
        <v>80</v>
      </c>
      <c r="AB26" s="69">
        <v>100</v>
      </c>
      <c r="AC26" s="69">
        <v>150</v>
      </c>
      <c r="AD26" s="69">
        <v>1</v>
      </c>
      <c r="AE26" s="69">
        <v>50</v>
      </c>
      <c r="AF26" s="69">
        <v>350</v>
      </c>
      <c r="AG26" s="69">
        <v>63</v>
      </c>
      <c r="AH26" s="74">
        <v>1</v>
      </c>
      <c r="AI26" s="69">
        <v>100</v>
      </c>
      <c r="AJ26" s="69">
        <f t="shared" si="5"/>
        <v>206</v>
      </c>
      <c r="AK26" s="69">
        <f t="shared" si="5"/>
        <v>50.295000000000002</v>
      </c>
      <c r="AL26" s="76">
        <v>103</v>
      </c>
      <c r="AM26" s="76">
        <v>18.8</v>
      </c>
      <c r="AN26" s="76">
        <v>103</v>
      </c>
      <c r="AO26" s="76">
        <v>31.495000000000001</v>
      </c>
      <c r="AP26" s="73">
        <v>2</v>
      </c>
      <c r="AQ26" s="73">
        <v>600</v>
      </c>
      <c r="AR26" s="73">
        <v>1</v>
      </c>
      <c r="AS26" s="73">
        <v>1060</v>
      </c>
      <c r="AT26" s="73">
        <v>5</v>
      </c>
      <c r="AU26" s="73">
        <f t="shared" si="6"/>
        <v>1000</v>
      </c>
      <c r="AV26" s="73">
        <v>1</v>
      </c>
      <c r="AW26" s="73">
        <v>150</v>
      </c>
      <c r="AX26" s="73">
        <v>1</v>
      </c>
      <c r="AY26" s="73">
        <v>150</v>
      </c>
      <c r="AZ26" s="69">
        <v>1</v>
      </c>
      <c r="BA26" s="69">
        <v>50</v>
      </c>
      <c r="BB26" s="73">
        <v>2</v>
      </c>
      <c r="BC26" s="73">
        <v>40</v>
      </c>
      <c r="BD26" s="76">
        <v>1</v>
      </c>
      <c r="BE26" s="76">
        <v>200</v>
      </c>
    </row>
    <row r="27" spans="1:57" s="57" customFormat="1" ht="12">
      <c r="A27" s="68" t="s">
        <v>60</v>
      </c>
      <c r="B27" s="69">
        <f t="shared" si="2"/>
        <v>431</v>
      </c>
      <c r="C27" s="69">
        <f t="shared" si="2"/>
        <v>2630.44</v>
      </c>
      <c r="D27" s="69">
        <f t="shared" si="3"/>
        <v>40</v>
      </c>
      <c r="E27" s="69">
        <f t="shared" si="3"/>
        <v>151.5</v>
      </c>
      <c r="F27" s="69">
        <v>1</v>
      </c>
      <c r="G27" s="69">
        <v>20</v>
      </c>
      <c r="H27" s="69">
        <v>1</v>
      </c>
      <c r="I27" s="69">
        <v>30</v>
      </c>
      <c r="J27" s="69">
        <v>2</v>
      </c>
      <c r="K27" s="69">
        <v>28</v>
      </c>
      <c r="L27" s="69">
        <v>21</v>
      </c>
      <c r="M27" s="69">
        <v>10.5</v>
      </c>
      <c r="N27" s="69">
        <v>3</v>
      </c>
      <c r="O27" s="69">
        <v>15</v>
      </c>
      <c r="P27" s="69">
        <v>4</v>
      </c>
      <c r="Q27" s="69">
        <v>20</v>
      </c>
      <c r="R27" s="69">
        <v>8</v>
      </c>
      <c r="S27" s="69">
        <v>28</v>
      </c>
      <c r="T27" s="69">
        <f t="shared" si="4"/>
        <v>352</v>
      </c>
      <c r="U27" s="69">
        <f t="shared" si="4"/>
        <v>133</v>
      </c>
      <c r="V27" s="69">
        <v>1</v>
      </c>
      <c r="W27" s="69">
        <v>20</v>
      </c>
      <c r="X27" s="69"/>
      <c r="Y27" s="69"/>
      <c r="Z27" s="69"/>
      <c r="AA27" s="69"/>
      <c r="AB27" s="69"/>
      <c r="AC27" s="69"/>
      <c r="AD27" s="69">
        <v>1</v>
      </c>
      <c r="AE27" s="69">
        <v>50</v>
      </c>
      <c r="AF27" s="69">
        <v>350</v>
      </c>
      <c r="AG27" s="69">
        <v>63</v>
      </c>
      <c r="AH27" s="74">
        <v>1</v>
      </c>
      <c r="AI27" s="69">
        <v>100</v>
      </c>
      <c r="AJ27" s="69">
        <f t="shared" si="5"/>
        <v>32</v>
      </c>
      <c r="AK27" s="69">
        <f t="shared" si="5"/>
        <v>35.94</v>
      </c>
      <c r="AL27" s="76">
        <v>16</v>
      </c>
      <c r="AM27" s="76">
        <v>18.8</v>
      </c>
      <c r="AN27" s="76">
        <v>16</v>
      </c>
      <c r="AO27" s="76">
        <v>17.14</v>
      </c>
      <c r="AP27" s="73">
        <v>2</v>
      </c>
      <c r="AQ27" s="73">
        <v>600</v>
      </c>
      <c r="AR27" s="73">
        <v>1</v>
      </c>
      <c r="AS27" s="73">
        <v>1060</v>
      </c>
      <c r="AT27" s="73">
        <v>1</v>
      </c>
      <c r="AU27" s="73">
        <f t="shared" si="6"/>
        <v>200</v>
      </c>
      <c r="AV27" s="73">
        <v>1</v>
      </c>
      <c r="AW27" s="73">
        <v>150</v>
      </c>
      <c r="AX27" s="73">
        <v>0</v>
      </c>
      <c r="AY27" s="73">
        <v>0</v>
      </c>
      <c r="AZ27" s="69"/>
      <c r="BA27" s="69"/>
      <c r="BB27" s="73">
        <v>0</v>
      </c>
      <c r="BC27" s="73">
        <v>0</v>
      </c>
      <c r="BD27" s="76">
        <v>1</v>
      </c>
      <c r="BE27" s="76">
        <v>200</v>
      </c>
    </row>
    <row r="28" spans="1:57" s="57" customFormat="1" ht="12">
      <c r="A28" s="68" t="s">
        <v>61</v>
      </c>
      <c r="B28" s="69">
        <f t="shared" si="2"/>
        <v>557</v>
      </c>
      <c r="C28" s="69">
        <f t="shared" si="2"/>
        <v>2820.8850000000002</v>
      </c>
      <c r="D28" s="69">
        <f t="shared" si="3"/>
        <v>40</v>
      </c>
      <c r="E28" s="69">
        <f t="shared" si="3"/>
        <v>151.5</v>
      </c>
      <c r="F28" s="69">
        <v>1</v>
      </c>
      <c r="G28" s="69">
        <v>20</v>
      </c>
      <c r="H28" s="69">
        <v>1</v>
      </c>
      <c r="I28" s="69">
        <v>30</v>
      </c>
      <c r="J28" s="69">
        <v>2</v>
      </c>
      <c r="K28" s="69">
        <v>28</v>
      </c>
      <c r="L28" s="69">
        <v>21</v>
      </c>
      <c r="M28" s="69">
        <v>10.5</v>
      </c>
      <c r="N28" s="69">
        <v>3</v>
      </c>
      <c r="O28" s="69">
        <v>15</v>
      </c>
      <c r="P28" s="69">
        <v>4</v>
      </c>
      <c r="Q28" s="69">
        <v>20</v>
      </c>
      <c r="R28" s="69">
        <v>8</v>
      </c>
      <c r="S28" s="69">
        <v>28</v>
      </c>
      <c r="T28" s="69">
        <f t="shared" si="4"/>
        <v>411</v>
      </c>
      <c r="U28" s="69">
        <f t="shared" si="4"/>
        <v>298</v>
      </c>
      <c r="V28" s="69">
        <v>1</v>
      </c>
      <c r="W28" s="69">
        <v>20</v>
      </c>
      <c r="X28" s="69">
        <v>3</v>
      </c>
      <c r="Y28" s="69">
        <v>30</v>
      </c>
      <c r="Z28" s="69">
        <v>6</v>
      </c>
      <c r="AA28" s="69">
        <v>60</v>
      </c>
      <c r="AB28" s="69">
        <v>50</v>
      </c>
      <c r="AC28" s="69">
        <v>75</v>
      </c>
      <c r="AD28" s="69">
        <v>1</v>
      </c>
      <c r="AE28" s="69">
        <v>50</v>
      </c>
      <c r="AF28" s="69">
        <v>350</v>
      </c>
      <c r="AG28" s="69">
        <v>63</v>
      </c>
      <c r="AH28" s="74">
        <v>1</v>
      </c>
      <c r="AI28" s="69">
        <v>100</v>
      </c>
      <c r="AJ28" s="69">
        <f t="shared" si="5"/>
        <v>98</v>
      </c>
      <c r="AK28" s="69">
        <f t="shared" si="5"/>
        <v>41.384999999999998</v>
      </c>
      <c r="AL28" s="76">
        <v>49</v>
      </c>
      <c r="AM28" s="76">
        <v>18.8</v>
      </c>
      <c r="AN28" s="76">
        <v>49</v>
      </c>
      <c r="AO28" s="76">
        <v>22.585000000000001</v>
      </c>
      <c r="AP28" s="73">
        <v>2</v>
      </c>
      <c r="AQ28" s="73">
        <v>600</v>
      </c>
      <c r="AR28" s="73">
        <v>1</v>
      </c>
      <c r="AS28" s="73">
        <v>1060</v>
      </c>
      <c r="AT28" s="73">
        <v>1</v>
      </c>
      <c r="AU28" s="73">
        <f t="shared" si="6"/>
        <v>200</v>
      </c>
      <c r="AV28" s="73">
        <v>1</v>
      </c>
      <c r="AW28" s="73">
        <v>150</v>
      </c>
      <c r="AX28" s="73">
        <v>0</v>
      </c>
      <c r="AY28" s="73">
        <v>0</v>
      </c>
      <c r="AZ28" s="69"/>
      <c r="BA28" s="69"/>
      <c r="BB28" s="73">
        <v>1</v>
      </c>
      <c r="BC28" s="73">
        <v>20</v>
      </c>
      <c r="BD28" s="76">
        <v>1</v>
      </c>
      <c r="BE28" s="76">
        <v>200</v>
      </c>
    </row>
    <row r="29" spans="1:57" s="58" customFormat="1" ht="35.25" customHeight="1">
      <c r="A29" s="70" t="s">
        <v>62</v>
      </c>
      <c r="B29" s="71">
        <f t="shared" si="2"/>
        <v>883</v>
      </c>
      <c r="C29" s="71">
        <f t="shared" si="2"/>
        <v>6073.93</v>
      </c>
      <c r="D29" s="71">
        <f t="shared" si="3"/>
        <v>46</v>
      </c>
      <c r="E29" s="71">
        <f t="shared" si="3"/>
        <v>172.5</v>
      </c>
      <c r="F29" s="71">
        <v>1</v>
      </c>
      <c r="G29" s="71">
        <v>20</v>
      </c>
      <c r="H29" s="71">
        <v>1</v>
      </c>
      <c r="I29" s="71">
        <v>30</v>
      </c>
      <c r="J29" s="71">
        <v>2</v>
      </c>
      <c r="K29" s="71">
        <v>28</v>
      </c>
      <c r="L29" s="71">
        <v>21</v>
      </c>
      <c r="M29" s="71">
        <v>10.5</v>
      </c>
      <c r="N29" s="71">
        <v>3</v>
      </c>
      <c r="O29" s="71">
        <v>15</v>
      </c>
      <c r="P29" s="71">
        <v>4</v>
      </c>
      <c r="Q29" s="71">
        <v>20</v>
      </c>
      <c r="R29" s="71">
        <v>14</v>
      </c>
      <c r="S29" s="71">
        <v>49</v>
      </c>
      <c r="T29" s="71">
        <f t="shared" si="4"/>
        <v>568</v>
      </c>
      <c r="U29" s="71">
        <f t="shared" si="4"/>
        <v>848</v>
      </c>
      <c r="V29" s="71">
        <v>1</v>
      </c>
      <c r="W29" s="71">
        <v>20</v>
      </c>
      <c r="X29" s="71">
        <v>38</v>
      </c>
      <c r="Y29" s="71">
        <v>380</v>
      </c>
      <c r="Z29" s="71">
        <v>8</v>
      </c>
      <c r="AA29" s="71">
        <v>80</v>
      </c>
      <c r="AB29" s="71">
        <v>170</v>
      </c>
      <c r="AC29" s="71">
        <v>255</v>
      </c>
      <c r="AD29" s="71">
        <v>1</v>
      </c>
      <c r="AE29" s="71">
        <v>50</v>
      </c>
      <c r="AF29" s="71">
        <v>350</v>
      </c>
      <c r="AG29" s="71">
        <v>63</v>
      </c>
      <c r="AH29" s="75">
        <v>1</v>
      </c>
      <c r="AI29" s="71">
        <v>100</v>
      </c>
      <c r="AJ29" s="71">
        <f t="shared" si="5"/>
        <v>244</v>
      </c>
      <c r="AK29" s="71">
        <f t="shared" si="5"/>
        <v>53.43</v>
      </c>
      <c r="AL29" s="77">
        <v>122</v>
      </c>
      <c r="AM29" s="77">
        <v>18.8</v>
      </c>
      <c r="AN29" s="77">
        <v>122</v>
      </c>
      <c r="AO29" s="77">
        <v>34.630000000000003</v>
      </c>
      <c r="AP29" s="78">
        <v>2</v>
      </c>
      <c r="AQ29" s="78">
        <v>600</v>
      </c>
      <c r="AR29" s="78">
        <v>1</v>
      </c>
      <c r="AS29" s="78">
        <v>1060</v>
      </c>
      <c r="AT29" s="78">
        <v>12</v>
      </c>
      <c r="AU29" s="78">
        <f t="shared" si="6"/>
        <v>2400</v>
      </c>
      <c r="AV29" s="78">
        <v>1</v>
      </c>
      <c r="AW29" s="78">
        <v>150</v>
      </c>
      <c r="AX29" s="78">
        <v>1</v>
      </c>
      <c r="AY29" s="78">
        <v>150</v>
      </c>
      <c r="AZ29" s="71">
        <v>1</v>
      </c>
      <c r="BA29" s="71">
        <v>150</v>
      </c>
      <c r="BB29" s="78">
        <v>5</v>
      </c>
      <c r="BC29" s="78">
        <v>190</v>
      </c>
      <c r="BD29" s="77">
        <v>1</v>
      </c>
      <c r="BE29" s="77">
        <v>200</v>
      </c>
    </row>
    <row r="30" spans="1:57" s="57" customFormat="1" ht="12">
      <c r="A30" s="68" t="s">
        <v>63</v>
      </c>
      <c r="B30" s="69">
        <f t="shared" si="2"/>
        <v>695</v>
      </c>
      <c r="C30" s="69">
        <f t="shared" si="2"/>
        <v>3877.835</v>
      </c>
      <c r="D30" s="69">
        <f t="shared" si="3"/>
        <v>42</v>
      </c>
      <c r="E30" s="69">
        <f t="shared" si="3"/>
        <v>158.5</v>
      </c>
      <c r="F30" s="69">
        <v>1</v>
      </c>
      <c r="G30" s="69">
        <v>20</v>
      </c>
      <c r="H30" s="69">
        <v>1</v>
      </c>
      <c r="I30" s="69">
        <v>30</v>
      </c>
      <c r="J30" s="69">
        <v>2</v>
      </c>
      <c r="K30" s="69">
        <v>28</v>
      </c>
      <c r="L30" s="69">
        <v>21</v>
      </c>
      <c r="M30" s="69">
        <v>10.5</v>
      </c>
      <c r="N30" s="69">
        <v>3</v>
      </c>
      <c r="O30" s="69">
        <v>15</v>
      </c>
      <c r="P30" s="69">
        <v>4</v>
      </c>
      <c r="Q30" s="69">
        <v>20</v>
      </c>
      <c r="R30" s="69">
        <v>10</v>
      </c>
      <c r="S30" s="69">
        <v>35</v>
      </c>
      <c r="T30" s="69">
        <f t="shared" si="4"/>
        <v>483</v>
      </c>
      <c r="U30" s="69">
        <f t="shared" si="4"/>
        <v>593</v>
      </c>
      <c r="V30" s="69">
        <v>1</v>
      </c>
      <c r="W30" s="69">
        <v>20</v>
      </c>
      <c r="X30" s="69">
        <v>24</v>
      </c>
      <c r="Y30" s="69">
        <v>240</v>
      </c>
      <c r="Z30" s="69">
        <v>7</v>
      </c>
      <c r="AA30" s="69">
        <v>70</v>
      </c>
      <c r="AB30" s="69">
        <v>100</v>
      </c>
      <c r="AC30" s="69">
        <v>150</v>
      </c>
      <c r="AD30" s="69">
        <v>1</v>
      </c>
      <c r="AE30" s="69">
        <v>50</v>
      </c>
      <c r="AF30" s="69">
        <v>350</v>
      </c>
      <c r="AG30" s="69">
        <v>63</v>
      </c>
      <c r="AH30" s="74">
        <v>1</v>
      </c>
      <c r="AI30" s="69">
        <v>100</v>
      </c>
      <c r="AJ30" s="69">
        <f t="shared" si="5"/>
        <v>158</v>
      </c>
      <c r="AK30" s="69">
        <f t="shared" si="5"/>
        <v>46.335000000000001</v>
      </c>
      <c r="AL30" s="76">
        <v>79</v>
      </c>
      <c r="AM30" s="76">
        <v>18.8</v>
      </c>
      <c r="AN30" s="76">
        <v>79</v>
      </c>
      <c r="AO30" s="76">
        <v>27.535</v>
      </c>
      <c r="AP30" s="73">
        <v>2</v>
      </c>
      <c r="AQ30" s="73">
        <v>600</v>
      </c>
      <c r="AR30" s="73">
        <v>1</v>
      </c>
      <c r="AS30" s="73">
        <v>1060</v>
      </c>
      <c r="AT30" s="73">
        <v>4</v>
      </c>
      <c r="AU30" s="73">
        <f t="shared" si="6"/>
        <v>800</v>
      </c>
      <c r="AV30" s="73">
        <v>1</v>
      </c>
      <c r="AW30" s="73">
        <v>150</v>
      </c>
      <c r="AX30" s="73">
        <v>1</v>
      </c>
      <c r="AY30" s="73">
        <v>150</v>
      </c>
      <c r="AZ30" s="69"/>
      <c r="BA30" s="69"/>
      <c r="BB30" s="73">
        <v>1</v>
      </c>
      <c r="BC30" s="73">
        <v>20</v>
      </c>
      <c r="BD30" s="76">
        <v>1</v>
      </c>
      <c r="BE30" s="76">
        <v>200</v>
      </c>
    </row>
    <row r="31" spans="1:57" s="57" customFormat="1" ht="12">
      <c r="A31" s="68" t="s">
        <v>64</v>
      </c>
      <c r="B31" s="69">
        <f t="shared" si="2"/>
        <v>663</v>
      </c>
      <c r="C31" s="69">
        <f t="shared" si="2"/>
        <v>4491.9799999999996</v>
      </c>
      <c r="D31" s="69">
        <f t="shared" si="3"/>
        <v>44</v>
      </c>
      <c r="E31" s="69">
        <f t="shared" si="3"/>
        <v>165.5</v>
      </c>
      <c r="F31" s="69">
        <v>1</v>
      </c>
      <c r="G31" s="69">
        <v>20</v>
      </c>
      <c r="H31" s="69">
        <v>1</v>
      </c>
      <c r="I31" s="69">
        <v>30</v>
      </c>
      <c r="J31" s="69">
        <v>2</v>
      </c>
      <c r="K31" s="69">
        <v>28</v>
      </c>
      <c r="L31" s="69">
        <v>21</v>
      </c>
      <c r="M31" s="69">
        <v>10.5</v>
      </c>
      <c r="N31" s="69">
        <v>3</v>
      </c>
      <c r="O31" s="69">
        <v>15</v>
      </c>
      <c r="P31" s="69">
        <v>4</v>
      </c>
      <c r="Q31" s="69">
        <v>20</v>
      </c>
      <c r="R31" s="69">
        <v>12</v>
      </c>
      <c r="S31" s="69">
        <v>42</v>
      </c>
      <c r="T31" s="69">
        <f t="shared" si="4"/>
        <v>419</v>
      </c>
      <c r="U31" s="69">
        <f t="shared" si="4"/>
        <v>548</v>
      </c>
      <c r="V31" s="69">
        <v>1</v>
      </c>
      <c r="W31" s="69">
        <v>20</v>
      </c>
      <c r="X31" s="69">
        <v>27</v>
      </c>
      <c r="Y31" s="69">
        <v>270</v>
      </c>
      <c r="Z31" s="69">
        <v>10</v>
      </c>
      <c r="AA31" s="69">
        <v>100</v>
      </c>
      <c r="AB31" s="69">
        <v>30</v>
      </c>
      <c r="AC31" s="69">
        <v>45</v>
      </c>
      <c r="AD31" s="69">
        <v>1</v>
      </c>
      <c r="AE31" s="69">
        <v>50</v>
      </c>
      <c r="AF31" s="69">
        <v>350</v>
      </c>
      <c r="AG31" s="69">
        <v>63</v>
      </c>
      <c r="AH31" s="74">
        <v>1</v>
      </c>
      <c r="AI31" s="69">
        <v>100</v>
      </c>
      <c r="AJ31" s="69">
        <f t="shared" si="5"/>
        <v>184</v>
      </c>
      <c r="AK31" s="69">
        <f t="shared" si="5"/>
        <v>48.48</v>
      </c>
      <c r="AL31" s="76">
        <v>92</v>
      </c>
      <c r="AM31" s="76">
        <v>18.8</v>
      </c>
      <c r="AN31" s="76">
        <v>92</v>
      </c>
      <c r="AO31" s="76">
        <v>29.68</v>
      </c>
      <c r="AP31" s="73">
        <v>2</v>
      </c>
      <c r="AQ31" s="73">
        <v>600</v>
      </c>
      <c r="AR31" s="73">
        <v>1</v>
      </c>
      <c r="AS31" s="73">
        <v>1060</v>
      </c>
      <c r="AT31" s="73">
        <v>7</v>
      </c>
      <c r="AU31" s="73">
        <f t="shared" si="6"/>
        <v>1400</v>
      </c>
      <c r="AV31" s="73">
        <v>1</v>
      </c>
      <c r="AW31" s="73">
        <v>150</v>
      </c>
      <c r="AX31" s="73">
        <v>1</v>
      </c>
      <c r="AY31" s="73">
        <v>150</v>
      </c>
      <c r="AZ31" s="69">
        <v>1</v>
      </c>
      <c r="BA31" s="69">
        <v>50</v>
      </c>
      <c r="BB31" s="73">
        <v>1</v>
      </c>
      <c r="BC31" s="73">
        <v>20</v>
      </c>
      <c r="BD31" s="76">
        <v>1</v>
      </c>
      <c r="BE31" s="76">
        <v>200</v>
      </c>
    </row>
    <row r="32" spans="1:57" s="57" customFormat="1" ht="12">
      <c r="A32" s="68" t="s">
        <v>65</v>
      </c>
      <c r="B32" s="69">
        <f t="shared" si="2"/>
        <v>430</v>
      </c>
      <c r="C32" s="69">
        <f t="shared" si="2"/>
        <v>3429.6149999999998</v>
      </c>
      <c r="D32" s="69">
        <f t="shared" si="3"/>
        <v>40</v>
      </c>
      <c r="E32" s="69">
        <f t="shared" si="3"/>
        <v>151.5</v>
      </c>
      <c r="F32" s="69">
        <v>1</v>
      </c>
      <c r="G32" s="69">
        <v>20</v>
      </c>
      <c r="H32" s="69">
        <v>1</v>
      </c>
      <c r="I32" s="69">
        <v>30</v>
      </c>
      <c r="J32" s="69">
        <v>2</v>
      </c>
      <c r="K32" s="69">
        <v>28</v>
      </c>
      <c r="L32" s="69">
        <v>21</v>
      </c>
      <c r="M32" s="69">
        <v>10.5</v>
      </c>
      <c r="N32" s="69">
        <v>3</v>
      </c>
      <c r="O32" s="69">
        <v>15</v>
      </c>
      <c r="P32" s="69">
        <v>4</v>
      </c>
      <c r="Q32" s="69">
        <v>20</v>
      </c>
      <c r="R32" s="69">
        <v>8</v>
      </c>
      <c r="S32" s="69">
        <v>28</v>
      </c>
      <c r="T32" s="69">
        <f t="shared" si="4"/>
        <v>357</v>
      </c>
      <c r="U32" s="69">
        <f t="shared" si="4"/>
        <v>183</v>
      </c>
      <c r="V32" s="69">
        <v>1</v>
      </c>
      <c r="W32" s="69">
        <v>20</v>
      </c>
      <c r="X32" s="69"/>
      <c r="Y32" s="69"/>
      <c r="Z32" s="69">
        <v>5</v>
      </c>
      <c r="AA32" s="69">
        <v>50</v>
      </c>
      <c r="AB32" s="69"/>
      <c r="AC32" s="69"/>
      <c r="AD32" s="69">
        <v>1</v>
      </c>
      <c r="AE32" s="69">
        <v>50</v>
      </c>
      <c r="AF32" s="69">
        <v>350</v>
      </c>
      <c r="AG32" s="69">
        <v>63</v>
      </c>
      <c r="AH32" s="74">
        <v>1</v>
      </c>
      <c r="AI32" s="69">
        <v>100</v>
      </c>
      <c r="AJ32" s="69">
        <f t="shared" si="5"/>
        <v>22</v>
      </c>
      <c r="AK32" s="69">
        <f t="shared" si="5"/>
        <v>35.115000000000002</v>
      </c>
      <c r="AL32" s="76">
        <v>11</v>
      </c>
      <c r="AM32" s="76">
        <v>18.8</v>
      </c>
      <c r="AN32" s="76">
        <v>11</v>
      </c>
      <c r="AO32" s="76">
        <v>16.315000000000001</v>
      </c>
      <c r="AP32" s="73">
        <v>2</v>
      </c>
      <c r="AQ32" s="73">
        <v>600</v>
      </c>
      <c r="AR32" s="73">
        <v>1</v>
      </c>
      <c r="AS32" s="73">
        <v>1060</v>
      </c>
      <c r="AT32" s="73">
        <v>4</v>
      </c>
      <c r="AU32" s="73">
        <f t="shared" si="6"/>
        <v>800</v>
      </c>
      <c r="AV32" s="73">
        <v>1</v>
      </c>
      <c r="AW32" s="73">
        <v>150</v>
      </c>
      <c r="AX32" s="73">
        <v>1</v>
      </c>
      <c r="AY32" s="73">
        <v>150</v>
      </c>
      <c r="AZ32" s="69"/>
      <c r="BA32" s="69"/>
      <c r="BB32" s="73">
        <v>0</v>
      </c>
      <c r="BC32" s="73">
        <v>0</v>
      </c>
      <c r="BD32" s="76">
        <v>1</v>
      </c>
      <c r="BE32" s="76">
        <v>200</v>
      </c>
    </row>
    <row r="33" spans="1:57" s="57" customFormat="1" ht="12">
      <c r="A33" s="68" t="s">
        <v>66</v>
      </c>
      <c r="B33" s="69">
        <f t="shared" si="2"/>
        <v>842</v>
      </c>
      <c r="C33" s="69">
        <f t="shared" si="2"/>
        <v>4687.57</v>
      </c>
      <c r="D33" s="69">
        <f t="shared" si="3"/>
        <v>42</v>
      </c>
      <c r="E33" s="69">
        <f t="shared" si="3"/>
        <v>158.5</v>
      </c>
      <c r="F33" s="69">
        <v>1</v>
      </c>
      <c r="G33" s="69">
        <v>20</v>
      </c>
      <c r="H33" s="69">
        <v>1</v>
      </c>
      <c r="I33" s="69">
        <v>30</v>
      </c>
      <c r="J33" s="69">
        <v>2</v>
      </c>
      <c r="K33" s="69">
        <v>28</v>
      </c>
      <c r="L33" s="69">
        <v>21</v>
      </c>
      <c r="M33" s="69">
        <v>10.5</v>
      </c>
      <c r="N33" s="69">
        <v>3</v>
      </c>
      <c r="O33" s="69">
        <v>15</v>
      </c>
      <c r="P33" s="69">
        <v>4</v>
      </c>
      <c r="Q33" s="69">
        <v>20</v>
      </c>
      <c r="R33" s="69">
        <v>10</v>
      </c>
      <c r="S33" s="69">
        <v>35</v>
      </c>
      <c r="T33" s="69">
        <f t="shared" si="4"/>
        <v>508</v>
      </c>
      <c r="U33" s="69">
        <f t="shared" si="4"/>
        <v>843</v>
      </c>
      <c r="V33" s="69">
        <v>1</v>
      </c>
      <c r="W33" s="69">
        <v>20</v>
      </c>
      <c r="X33" s="69">
        <v>46</v>
      </c>
      <c r="Y33" s="69">
        <v>460</v>
      </c>
      <c r="Z33" s="69">
        <v>10</v>
      </c>
      <c r="AA33" s="69">
        <v>100</v>
      </c>
      <c r="AB33" s="69">
        <v>100</v>
      </c>
      <c r="AC33" s="69">
        <v>150</v>
      </c>
      <c r="AD33" s="69">
        <v>1</v>
      </c>
      <c r="AE33" s="69">
        <v>50</v>
      </c>
      <c r="AF33" s="69">
        <v>350</v>
      </c>
      <c r="AG33" s="69">
        <v>63</v>
      </c>
      <c r="AH33" s="74">
        <v>1</v>
      </c>
      <c r="AI33" s="69">
        <v>100</v>
      </c>
      <c r="AJ33" s="69">
        <f t="shared" si="5"/>
        <v>276</v>
      </c>
      <c r="AK33" s="69">
        <f t="shared" si="5"/>
        <v>56.07</v>
      </c>
      <c r="AL33" s="76">
        <v>138</v>
      </c>
      <c r="AM33" s="76">
        <v>18.8</v>
      </c>
      <c r="AN33" s="76">
        <v>138</v>
      </c>
      <c r="AO33" s="76">
        <v>37.270000000000003</v>
      </c>
      <c r="AP33" s="73">
        <v>2</v>
      </c>
      <c r="AQ33" s="73">
        <v>600</v>
      </c>
      <c r="AR33" s="73">
        <v>1</v>
      </c>
      <c r="AS33" s="73">
        <v>1060</v>
      </c>
      <c r="AT33" s="73">
        <v>7</v>
      </c>
      <c r="AU33" s="73">
        <f t="shared" si="6"/>
        <v>1400</v>
      </c>
      <c r="AV33" s="73">
        <v>1</v>
      </c>
      <c r="AW33" s="73">
        <v>150</v>
      </c>
      <c r="AX33" s="73">
        <v>0</v>
      </c>
      <c r="AY33" s="73">
        <v>0</v>
      </c>
      <c r="AZ33" s="69">
        <v>2</v>
      </c>
      <c r="BA33" s="69">
        <v>100</v>
      </c>
      <c r="BB33" s="73">
        <v>1</v>
      </c>
      <c r="BC33" s="73">
        <v>20</v>
      </c>
      <c r="BD33" s="76">
        <v>1</v>
      </c>
      <c r="BE33" s="76">
        <v>200</v>
      </c>
    </row>
    <row r="34" spans="1:57" s="57" customFormat="1" ht="12">
      <c r="A34" s="68" t="s">
        <v>67</v>
      </c>
      <c r="B34" s="69">
        <f t="shared" si="2"/>
        <v>692</v>
      </c>
      <c r="C34" s="69">
        <f t="shared" si="2"/>
        <v>4070.67</v>
      </c>
      <c r="D34" s="69">
        <f t="shared" si="3"/>
        <v>40</v>
      </c>
      <c r="E34" s="69">
        <f t="shared" si="3"/>
        <v>151.5</v>
      </c>
      <c r="F34" s="69">
        <v>1</v>
      </c>
      <c r="G34" s="69">
        <v>20</v>
      </c>
      <c r="H34" s="69">
        <v>1</v>
      </c>
      <c r="I34" s="69">
        <v>30</v>
      </c>
      <c r="J34" s="69">
        <v>2</v>
      </c>
      <c r="K34" s="69">
        <v>28</v>
      </c>
      <c r="L34" s="69">
        <v>21</v>
      </c>
      <c r="M34" s="69">
        <v>10.5</v>
      </c>
      <c r="N34" s="69">
        <v>3</v>
      </c>
      <c r="O34" s="69">
        <v>15</v>
      </c>
      <c r="P34" s="69">
        <v>4</v>
      </c>
      <c r="Q34" s="69">
        <v>20</v>
      </c>
      <c r="R34" s="69">
        <v>8</v>
      </c>
      <c r="S34" s="69">
        <v>28</v>
      </c>
      <c r="T34" s="69">
        <f t="shared" si="4"/>
        <v>483</v>
      </c>
      <c r="U34" s="69">
        <f t="shared" si="4"/>
        <v>593</v>
      </c>
      <c r="V34" s="69">
        <v>1</v>
      </c>
      <c r="W34" s="69">
        <v>20</v>
      </c>
      <c r="X34" s="69">
        <v>23</v>
      </c>
      <c r="Y34" s="69">
        <v>230</v>
      </c>
      <c r="Z34" s="69">
        <v>8</v>
      </c>
      <c r="AA34" s="69">
        <v>80</v>
      </c>
      <c r="AB34" s="69">
        <v>100</v>
      </c>
      <c r="AC34" s="69">
        <v>150</v>
      </c>
      <c r="AD34" s="69">
        <v>1</v>
      </c>
      <c r="AE34" s="69">
        <v>50</v>
      </c>
      <c r="AF34" s="69">
        <v>350</v>
      </c>
      <c r="AG34" s="69">
        <v>63</v>
      </c>
      <c r="AH34" s="74">
        <v>1</v>
      </c>
      <c r="AI34" s="69">
        <v>100</v>
      </c>
      <c r="AJ34" s="69">
        <f t="shared" si="5"/>
        <v>156</v>
      </c>
      <c r="AK34" s="69">
        <f t="shared" si="5"/>
        <v>46.17</v>
      </c>
      <c r="AL34" s="76">
        <v>78</v>
      </c>
      <c r="AM34" s="76">
        <v>18.8</v>
      </c>
      <c r="AN34" s="76">
        <v>78</v>
      </c>
      <c r="AO34" s="76">
        <v>27.37</v>
      </c>
      <c r="AP34" s="73">
        <v>2</v>
      </c>
      <c r="AQ34" s="73">
        <v>600</v>
      </c>
      <c r="AR34" s="73">
        <v>1</v>
      </c>
      <c r="AS34" s="73">
        <v>1060</v>
      </c>
      <c r="AT34" s="73">
        <v>5</v>
      </c>
      <c r="AU34" s="73">
        <f t="shared" si="6"/>
        <v>1000</v>
      </c>
      <c r="AV34" s="73">
        <v>1</v>
      </c>
      <c r="AW34" s="73">
        <v>150</v>
      </c>
      <c r="AX34" s="73">
        <v>0</v>
      </c>
      <c r="AY34" s="73">
        <v>0</v>
      </c>
      <c r="AZ34" s="69">
        <v>1</v>
      </c>
      <c r="BA34" s="69">
        <v>150</v>
      </c>
      <c r="BB34" s="73">
        <v>1</v>
      </c>
      <c r="BC34" s="73">
        <v>20</v>
      </c>
      <c r="BD34" s="76">
        <v>1</v>
      </c>
      <c r="BE34" s="76">
        <v>200</v>
      </c>
    </row>
    <row r="35" spans="1:57" s="57" customFormat="1" ht="12">
      <c r="A35" s="68" t="s">
        <v>68</v>
      </c>
      <c r="B35" s="69">
        <f t="shared" si="2"/>
        <v>507</v>
      </c>
      <c r="C35" s="69">
        <f t="shared" si="2"/>
        <v>3216.1</v>
      </c>
      <c r="D35" s="69">
        <f t="shared" si="3"/>
        <v>40</v>
      </c>
      <c r="E35" s="69">
        <f t="shared" si="3"/>
        <v>151.5</v>
      </c>
      <c r="F35" s="69">
        <v>1</v>
      </c>
      <c r="G35" s="69">
        <v>20</v>
      </c>
      <c r="H35" s="69">
        <v>1</v>
      </c>
      <c r="I35" s="69">
        <v>30</v>
      </c>
      <c r="J35" s="69">
        <v>2</v>
      </c>
      <c r="K35" s="69">
        <v>28</v>
      </c>
      <c r="L35" s="69">
        <v>21</v>
      </c>
      <c r="M35" s="69">
        <v>10.5</v>
      </c>
      <c r="N35" s="69">
        <v>3</v>
      </c>
      <c r="O35" s="69">
        <v>15</v>
      </c>
      <c r="P35" s="69">
        <v>4</v>
      </c>
      <c r="Q35" s="69">
        <v>20</v>
      </c>
      <c r="R35" s="69">
        <v>8</v>
      </c>
      <c r="S35" s="69">
        <v>28</v>
      </c>
      <c r="T35" s="69">
        <f t="shared" si="4"/>
        <v>418</v>
      </c>
      <c r="U35" s="69">
        <f t="shared" si="4"/>
        <v>368</v>
      </c>
      <c r="V35" s="69">
        <v>1</v>
      </c>
      <c r="W35" s="69">
        <v>20</v>
      </c>
      <c r="X35" s="69">
        <v>12</v>
      </c>
      <c r="Y35" s="69">
        <v>120</v>
      </c>
      <c r="Z35" s="69">
        <v>4</v>
      </c>
      <c r="AA35" s="69">
        <v>40</v>
      </c>
      <c r="AB35" s="69">
        <v>50</v>
      </c>
      <c r="AC35" s="69">
        <v>75</v>
      </c>
      <c r="AD35" s="69">
        <v>1</v>
      </c>
      <c r="AE35" s="69">
        <v>50</v>
      </c>
      <c r="AF35" s="69">
        <v>350</v>
      </c>
      <c r="AG35" s="69">
        <v>63</v>
      </c>
      <c r="AH35" s="74">
        <v>1</v>
      </c>
      <c r="AI35" s="69">
        <v>100</v>
      </c>
      <c r="AJ35" s="69">
        <f t="shared" si="5"/>
        <v>40</v>
      </c>
      <c r="AK35" s="69">
        <f t="shared" si="5"/>
        <v>36.6</v>
      </c>
      <c r="AL35" s="76">
        <v>20</v>
      </c>
      <c r="AM35" s="76">
        <v>18.8</v>
      </c>
      <c r="AN35" s="76">
        <v>20</v>
      </c>
      <c r="AO35" s="76">
        <v>17.8</v>
      </c>
      <c r="AP35" s="73">
        <v>2</v>
      </c>
      <c r="AQ35" s="73">
        <v>600</v>
      </c>
      <c r="AR35" s="73">
        <v>1</v>
      </c>
      <c r="AS35" s="73">
        <v>1060</v>
      </c>
      <c r="AT35" s="73">
        <v>2</v>
      </c>
      <c r="AU35" s="73">
        <f t="shared" si="6"/>
        <v>400</v>
      </c>
      <c r="AV35" s="73">
        <v>1</v>
      </c>
      <c r="AW35" s="73">
        <v>150</v>
      </c>
      <c r="AX35" s="73">
        <v>1</v>
      </c>
      <c r="AY35" s="73">
        <v>150</v>
      </c>
      <c r="AZ35" s="69"/>
      <c r="BA35" s="69"/>
      <c r="BB35" s="73">
        <v>0</v>
      </c>
      <c r="BC35" s="73">
        <v>0</v>
      </c>
      <c r="BD35" s="76">
        <v>1</v>
      </c>
      <c r="BE35" s="76">
        <v>200</v>
      </c>
    </row>
    <row r="36" spans="1:57" s="57" customFormat="1" ht="12">
      <c r="A36" s="68" t="s">
        <v>69</v>
      </c>
      <c r="B36" s="69">
        <f t="shared" si="2"/>
        <v>455</v>
      </c>
      <c r="C36" s="69">
        <f t="shared" si="2"/>
        <v>2891.43</v>
      </c>
      <c r="D36" s="69">
        <f t="shared" si="3"/>
        <v>40</v>
      </c>
      <c r="E36" s="69">
        <f t="shared" si="3"/>
        <v>151.5</v>
      </c>
      <c r="F36" s="69">
        <v>1</v>
      </c>
      <c r="G36" s="69">
        <v>20</v>
      </c>
      <c r="H36" s="69">
        <v>1</v>
      </c>
      <c r="I36" s="69">
        <v>30</v>
      </c>
      <c r="J36" s="69">
        <v>2</v>
      </c>
      <c r="K36" s="69">
        <v>28</v>
      </c>
      <c r="L36" s="69">
        <v>21</v>
      </c>
      <c r="M36" s="69">
        <v>10.5</v>
      </c>
      <c r="N36" s="69">
        <v>3</v>
      </c>
      <c r="O36" s="69">
        <v>15</v>
      </c>
      <c r="P36" s="69">
        <v>4</v>
      </c>
      <c r="Q36" s="69">
        <v>20</v>
      </c>
      <c r="R36" s="69">
        <v>8</v>
      </c>
      <c r="S36" s="69">
        <v>28</v>
      </c>
      <c r="T36" s="69">
        <f t="shared" si="4"/>
        <v>363</v>
      </c>
      <c r="U36" s="69">
        <f t="shared" si="4"/>
        <v>243</v>
      </c>
      <c r="V36" s="69">
        <v>1</v>
      </c>
      <c r="W36" s="69">
        <v>20</v>
      </c>
      <c r="X36" s="69">
        <v>7</v>
      </c>
      <c r="Y36" s="69">
        <v>70</v>
      </c>
      <c r="Z36" s="69">
        <v>4</v>
      </c>
      <c r="AA36" s="69">
        <v>40</v>
      </c>
      <c r="AB36" s="69"/>
      <c r="AC36" s="69"/>
      <c r="AD36" s="69">
        <v>1</v>
      </c>
      <c r="AE36" s="69">
        <v>50</v>
      </c>
      <c r="AF36" s="69">
        <v>350</v>
      </c>
      <c r="AG36" s="69">
        <v>63</v>
      </c>
      <c r="AH36" s="74">
        <v>1</v>
      </c>
      <c r="AI36" s="69">
        <v>100</v>
      </c>
      <c r="AJ36" s="69">
        <f t="shared" si="5"/>
        <v>44</v>
      </c>
      <c r="AK36" s="69">
        <f t="shared" si="5"/>
        <v>36.93</v>
      </c>
      <c r="AL36" s="76">
        <v>22</v>
      </c>
      <c r="AM36" s="76">
        <v>18.8</v>
      </c>
      <c r="AN36" s="76">
        <v>22</v>
      </c>
      <c r="AO36" s="76">
        <v>18.13</v>
      </c>
      <c r="AP36" s="73">
        <v>2</v>
      </c>
      <c r="AQ36" s="73">
        <v>600</v>
      </c>
      <c r="AR36" s="73">
        <v>1</v>
      </c>
      <c r="AS36" s="73">
        <v>1060</v>
      </c>
      <c r="AT36" s="73">
        <v>1</v>
      </c>
      <c r="AU36" s="73">
        <f t="shared" si="6"/>
        <v>200</v>
      </c>
      <c r="AV36" s="73">
        <v>1</v>
      </c>
      <c r="AW36" s="73">
        <v>150</v>
      </c>
      <c r="AX36" s="73">
        <v>1</v>
      </c>
      <c r="AY36" s="73">
        <v>150</v>
      </c>
      <c r="AZ36" s="69"/>
      <c r="BA36" s="69"/>
      <c r="BB36" s="73">
        <v>0</v>
      </c>
      <c r="BC36" s="73">
        <v>0</v>
      </c>
      <c r="BD36" s="76">
        <v>1</v>
      </c>
      <c r="BE36" s="76">
        <v>200</v>
      </c>
    </row>
    <row r="37" spans="1:57" s="57" customFormat="1" ht="12">
      <c r="A37" s="68" t="s">
        <v>70</v>
      </c>
      <c r="B37" s="69">
        <f t="shared" si="2"/>
        <v>602</v>
      </c>
      <c r="C37" s="69">
        <f t="shared" si="2"/>
        <v>3714.5149999999999</v>
      </c>
      <c r="D37" s="69">
        <f t="shared" si="3"/>
        <v>40</v>
      </c>
      <c r="E37" s="69">
        <f t="shared" si="3"/>
        <v>151.5</v>
      </c>
      <c r="F37" s="69">
        <v>1</v>
      </c>
      <c r="G37" s="69">
        <v>20</v>
      </c>
      <c r="H37" s="69">
        <v>1</v>
      </c>
      <c r="I37" s="69">
        <v>30</v>
      </c>
      <c r="J37" s="69">
        <v>2</v>
      </c>
      <c r="K37" s="69">
        <v>28</v>
      </c>
      <c r="L37" s="69">
        <v>21</v>
      </c>
      <c r="M37" s="69">
        <v>10.5</v>
      </c>
      <c r="N37" s="69">
        <v>3</v>
      </c>
      <c r="O37" s="69">
        <v>15</v>
      </c>
      <c r="P37" s="69">
        <v>4</v>
      </c>
      <c r="Q37" s="69">
        <v>20</v>
      </c>
      <c r="R37" s="69">
        <v>8</v>
      </c>
      <c r="S37" s="69">
        <v>28</v>
      </c>
      <c r="T37" s="69">
        <f t="shared" si="4"/>
        <v>408</v>
      </c>
      <c r="U37" s="69">
        <f t="shared" si="4"/>
        <v>258</v>
      </c>
      <c r="V37" s="69"/>
      <c r="W37" s="69"/>
      <c r="X37" s="69"/>
      <c r="Y37" s="69"/>
      <c r="Z37" s="69">
        <v>7</v>
      </c>
      <c r="AA37" s="69">
        <v>70</v>
      </c>
      <c r="AB37" s="69">
        <v>50</v>
      </c>
      <c r="AC37" s="69">
        <v>75</v>
      </c>
      <c r="AD37" s="69">
        <v>1</v>
      </c>
      <c r="AE37" s="69">
        <v>50</v>
      </c>
      <c r="AF37" s="69">
        <v>350</v>
      </c>
      <c r="AG37" s="69">
        <v>63</v>
      </c>
      <c r="AH37" s="74">
        <v>1</v>
      </c>
      <c r="AI37" s="69">
        <v>100</v>
      </c>
      <c r="AJ37" s="69">
        <f t="shared" si="5"/>
        <v>142</v>
      </c>
      <c r="AK37" s="69">
        <f t="shared" si="5"/>
        <v>45.015000000000001</v>
      </c>
      <c r="AL37" s="76">
        <v>71</v>
      </c>
      <c r="AM37" s="76">
        <v>18.8</v>
      </c>
      <c r="AN37" s="76">
        <v>71</v>
      </c>
      <c r="AO37" s="76">
        <v>26.215</v>
      </c>
      <c r="AP37" s="73">
        <v>2</v>
      </c>
      <c r="AQ37" s="73">
        <v>600</v>
      </c>
      <c r="AR37" s="73">
        <v>1</v>
      </c>
      <c r="AS37" s="73">
        <v>1060</v>
      </c>
      <c r="AT37" s="73">
        <v>5</v>
      </c>
      <c r="AU37" s="73">
        <f t="shared" si="6"/>
        <v>1000</v>
      </c>
      <c r="AV37" s="73">
        <v>1</v>
      </c>
      <c r="AW37" s="73">
        <v>150</v>
      </c>
      <c r="AX37" s="73">
        <v>1</v>
      </c>
      <c r="AY37" s="73">
        <v>150</v>
      </c>
      <c r="AZ37" s="69"/>
      <c r="BA37" s="69"/>
      <c r="BB37" s="73">
        <v>0</v>
      </c>
      <c r="BC37" s="73">
        <v>0</v>
      </c>
      <c r="BD37" s="76">
        <v>1</v>
      </c>
      <c r="BE37" s="76">
        <v>200</v>
      </c>
    </row>
    <row r="38" spans="1:57" s="57" customFormat="1" ht="24">
      <c r="A38" s="68" t="s">
        <v>71</v>
      </c>
      <c r="B38" s="69">
        <f t="shared" si="2"/>
        <v>1</v>
      </c>
      <c r="C38" s="69">
        <f t="shared" si="2"/>
        <v>10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>
        <f t="shared" ref="T38:U38" si="7">V38+X38+Z38+AB38+AD38+AF38</f>
        <v>1</v>
      </c>
      <c r="U38" s="69">
        <f t="shared" si="7"/>
        <v>10</v>
      </c>
      <c r="V38" s="69"/>
      <c r="W38" s="69"/>
      <c r="X38" s="69"/>
      <c r="Y38" s="69"/>
      <c r="Z38" s="69">
        <v>1</v>
      </c>
      <c r="AA38" s="69">
        <v>10</v>
      </c>
      <c r="AB38" s="69"/>
      <c r="AC38" s="69"/>
      <c r="AD38" s="69"/>
      <c r="AE38" s="69"/>
      <c r="AF38" s="69"/>
      <c r="AG38" s="69"/>
      <c r="AH38" s="74"/>
      <c r="AI38" s="69"/>
      <c r="AJ38" s="69">
        <f t="shared" ref="AJ38:AK38" si="8">AL38+AN38</f>
        <v>0</v>
      </c>
      <c r="AK38" s="69">
        <f t="shared" si="8"/>
        <v>0</v>
      </c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69"/>
      <c r="BA38" s="69"/>
      <c r="BB38" s="76"/>
      <c r="BC38" s="76"/>
      <c r="BD38" s="76"/>
      <c r="BE38" s="76"/>
    </row>
  </sheetData>
  <mergeCells count="35">
    <mergeCell ref="H4:I4"/>
    <mergeCell ref="J4:K4"/>
    <mergeCell ref="F4:G4"/>
    <mergeCell ref="AN4:AO4"/>
    <mergeCell ref="BD3:BE4"/>
    <mergeCell ref="D4:E4"/>
    <mergeCell ref="A3:A5"/>
    <mergeCell ref="B3:C4"/>
    <mergeCell ref="AH3:AI4"/>
    <mergeCell ref="X4:Y4"/>
    <mergeCell ref="Z4:AA4"/>
    <mergeCell ref="AB4:AC4"/>
    <mergeCell ref="AD4:AE4"/>
    <mergeCell ref="AF4:AG4"/>
    <mergeCell ref="N4:O4"/>
    <mergeCell ref="P4:Q4"/>
    <mergeCell ref="R4:S4"/>
    <mergeCell ref="T4:U4"/>
    <mergeCell ref="V4:W4"/>
    <mergeCell ref="L4:M4"/>
    <mergeCell ref="AJ4:AK4"/>
    <mergeCell ref="AL4:AM4"/>
    <mergeCell ref="B2:S2"/>
    <mergeCell ref="T2:AI2"/>
    <mergeCell ref="AJ2:BE2"/>
    <mergeCell ref="D3:S3"/>
    <mergeCell ref="T3:AG3"/>
    <mergeCell ref="AJ3:AO3"/>
    <mergeCell ref="AP3:AQ4"/>
    <mergeCell ref="AR3:AS4"/>
    <mergeCell ref="AT3:AU4"/>
    <mergeCell ref="AV3:AW4"/>
    <mergeCell ref="AX3:AY4"/>
    <mergeCell ref="AZ3:BA4"/>
    <mergeCell ref="BB3:BC4"/>
  </mergeCells>
  <phoneticPr fontId="32" type="noConversion"/>
  <printOptions horizontalCentered="1"/>
  <pageMargins left="0.39370078740157499" right="0.39370078740157499" top="0.15748031496063" bottom="0.15748031496063" header="0.31496062992126" footer="0.31496062992126"/>
  <pageSetup paperSize="9" scale="85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showGridLines="0" showZeros="0" workbookViewId="0">
      <pane ySplit="5" topLeftCell="A6" activePane="bottomLeft" state="frozen"/>
      <selection pane="bottomLeft"/>
    </sheetView>
  </sheetViews>
  <sheetFormatPr defaultColWidth="6.75" defaultRowHeight="12.75"/>
  <cols>
    <col min="1" max="1" width="7.125" style="34" customWidth="1"/>
    <col min="2" max="2" width="6.875" style="35" customWidth="1"/>
    <col min="3" max="3" width="6.125" style="35" customWidth="1"/>
    <col min="4" max="4" width="6.375" style="35" customWidth="1"/>
    <col min="5" max="5" width="6.875" style="35" customWidth="1"/>
    <col min="6" max="6" width="6" style="35" customWidth="1"/>
    <col min="7" max="7" width="6.5" style="35" customWidth="1"/>
    <col min="8" max="8" width="7.25" style="35" customWidth="1"/>
    <col min="9" max="9" width="6.25" style="35" customWidth="1"/>
    <col min="10" max="10" width="7.625" style="35" customWidth="1"/>
    <col min="11" max="11" width="7.125" style="35" customWidth="1"/>
    <col min="12" max="12" width="6.5" style="35" customWidth="1"/>
    <col min="13" max="13" width="8.5" style="35" customWidth="1"/>
    <col min="14" max="14" width="6.5" style="35" customWidth="1"/>
    <col min="15" max="15" width="7" style="35" customWidth="1"/>
    <col min="16" max="16" width="5.5" style="35" customWidth="1"/>
    <col min="17" max="17" width="6.125" style="35" customWidth="1"/>
    <col min="18" max="22" width="6.875" style="35" customWidth="1"/>
    <col min="23" max="23" width="6.875" style="36" customWidth="1"/>
    <col min="24" max="24" width="6.875" style="35" customWidth="1"/>
    <col min="25" max="25" width="6" style="35" customWidth="1"/>
    <col min="26" max="182" width="6.75" style="35"/>
    <col min="183" max="183" width="16.75" style="35" customWidth="1"/>
    <col min="184" max="184" width="6.625" style="35" customWidth="1"/>
    <col min="185" max="185" width="25.75" style="35" customWidth="1"/>
    <col min="186" max="186" width="33.375" style="35" customWidth="1"/>
    <col min="187" max="438" width="6.75" style="35"/>
    <col min="439" max="439" width="16.75" style="35" customWidth="1"/>
    <col min="440" max="440" width="6.625" style="35" customWidth="1"/>
    <col min="441" max="441" width="25.75" style="35" customWidth="1"/>
    <col min="442" max="442" width="33.375" style="35" customWidth="1"/>
    <col min="443" max="694" width="6.75" style="35"/>
    <col min="695" max="695" width="16.75" style="35" customWidth="1"/>
    <col min="696" max="696" width="6.625" style="35" customWidth="1"/>
    <col min="697" max="697" width="25.75" style="35" customWidth="1"/>
    <col min="698" max="698" width="33.375" style="35" customWidth="1"/>
    <col min="699" max="950" width="6.75" style="35"/>
    <col min="951" max="951" width="16.75" style="35" customWidth="1"/>
    <col min="952" max="952" width="6.625" style="35" customWidth="1"/>
    <col min="953" max="953" width="25.75" style="35" customWidth="1"/>
    <col min="954" max="954" width="33.375" style="35" customWidth="1"/>
    <col min="955" max="1206" width="6.75" style="35"/>
    <col min="1207" max="1207" width="16.75" style="35" customWidth="1"/>
    <col min="1208" max="1208" width="6.625" style="35" customWidth="1"/>
    <col min="1209" max="1209" width="25.75" style="35" customWidth="1"/>
    <col min="1210" max="1210" width="33.375" style="35" customWidth="1"/>
    <col min="1211" max="1462" width="6.75" style="35"/>
    <col min="1463" max="1463" width="16.75" style="35" customWidth="1"/>
    <col min="1464" max="1464" width="6.625" style="35" customWidth="1"/>
    <col min="1465" max="1465" width="25.75" style="35" customWidth="1"/>
    <col min="1466" max="1466" width="33.375" style="35" customWidth="1"/>
    <col min="1467" max="1718" width="6.75" style="35"/>
    <col min="1719" max="1719" width="16.75" style="35" customWidth="1"/>
    <col min="1720" max="1720" width="6.625" style="35" customWidth="1"/>
    <col min="1721" max="1721" width="25.75" style="35" customWidth="1"/>
    <col min="1722" max="1722" width="33.375" style="35" customWidth="1"/>
    <col min="1723" max="1974" width="6.75" style="35"/>
    <col min="1975" max="1975" width="16.75" style="35" customWidth="1"/>
    <col min="1976" max="1976" width="6.625" style="35" customWidth="1"/>
    <col min="1977" max="1977" width="25.75" style="35" customWidth="1"/>
    <col min="1978" max="1978" width="33.375" style="35" customWidth="1"/>
    <col min="1979" max="2230" width="6.75" style="35"/>
    <col min="2231" max="2231" width="16.75" style="35" customWidth="1"/>
    <col min="2232" max="2232" width="6.625" style="35" customWidth="1"/>
    <col min="2233" max="2233" width="25.75" style="35" customWidth="1"/>
    <col min="2234" max="2234" width="33.375" style="35" customWidth="1"/>
    <col min="2235" max="2486" width="6.75" style="35"/>
    <col min="2487" max="2487" width="16.75" style="35" customWidth="1"/>
    <col min="2488" max="2488" width="6.625" style="35" customWidth="1"/>
    <col min="2489" max="2489" width="25.75" style="35" customWidth="1"/>
    <col min="2490" max="2490" width="33.375" style="35" customWidth="1"/>
    <col min="2491" max="2742" width="6.75" style="35"/>
    <col min="2743" max="2743" width="16.75" style="35" customWidth="1"/>
    <col min="2744" max="2744" width="6.625" style="35" customWidth="1"/>
    <col min="2745" max="2745" width="25.75" style="35" customWidth="1"/>
    <col min="2746" max="2746" width="33.375" style="35" customWidth="1"/>
    <col min="2747" max="2998" width="6.75" style="35"/>
    <col min="2999" max="2999" width="16.75" style="35" customWidth="1"/>
    <col min="3000" max="3000" width="6.625" style="35" customWidth="1"/>
    <col min="3001" max="3001" width="25.75" style="35" customWidth="1"/>
    <col min="3002" max="3002" width="33.375" style="35" customWidth="1"/>
    <col min="3003" max="3254" width="6.75" style="35"/>
    <col min="3255" max="3255" width="16.75" style="35" customWidth="1"/>
    <col min="3256" max="3256" width="6.625" style="35" customWidth="1"/>
    <col min="3257" max="3257" width="25.75" style="35" customWidth="1"/>
    <col min="3258" max="3258" width="33.375" style="35" customWidth="1"/>
    <col min="3259" max="3510" width="6.75" style="35"/>
    <col min="3511" max="3511" width="16.75" style="35" customWidth="1"/>
    <col min="3512" max="3512" width="6.625" style="35" customWidth="1"/>
    <col min="3513" max="3513" width="25.75" style="35" customWidth="1"/>
    <col min="3514" max="3514" width="33.375" style="35" customWidth="1"/>
    <col min="3515" max="3766" width="6.75" style="35"/>
    <col min="3767" max="3767" width="16.75" style="35" customWidth="1"/>
    <col min="3768" max="3768" width="6.625" style="35" customWidth="1"/>
    <col min="3769" max="3769" width="25.75" style="35" customWidth="1"/>
    <col min="3770" max="3770" width="33.375" style="35" customWidth="1"/>
    <col min="3771" max="4022" width="6.75" style="35"/>
    <col min="4023" max="4023" width="16.75" style="35" customWidth="1"/>
    <col min="4024" max="4024" width="6.625" style="35" customWidth="1"/>
    <col min="4025" max="4025" width="25.75" style="35" customWidth="1"/>
    <col min="4026" max="4026" width="33.375" style="35" customWidth="1"/>
    <col min="4027" max="4278" width="6.75" style="35"/>
    <col min="4279" max="4279" width="16.75" style="35" customWidth="1"/>
    <col min="4280" max="4280" width="6.625" style="35" customWidth="1"/>
    <col min="4281" max="4281" width="25.75" style="35" customWidth="1"/>
    <col min="4282" max="4282" width="33.375" style="35" customWidth="1"/>
    <col min="4283" max="4534" width="6.75" style="35"/>
    <col min="4535" max="4535" width="16.75" style="35" customWidth="1"/>
    <col min="4536" max="4536" width="6.625" style="35" customWidth="1"/>
    <col min="4537" max="4537" width="25.75" style="35" customWidth="1"/>
    <col min="4538" max="4538" width="33.375" style="35" customWidth="1"/>
    <col min="4539" max="4790" width="6.75" style="35"/>
    <col min="4791" max="4791" width="16.75" style="35" customWidth="1"/>
    <col min="4792" max="4792" width="6.625" style="35" customWidth="1"/>
    <col min="4793" max="4793" width="25.75" style="35" customWidth="1"/>
    <col min="4794" max="4794" width="33.375" style="35" customWidth="1"/>
    <col min="4795" max="5046" width="6.75" style="35"/>
    <col min="5047" max="5047" width="16.75" style="35" customWidth="1"/>
    <col min="5048" max="5048" width="6.625" style="35" customWidth="1"/>
    <col min="5049" max="5049" width="25.75" style="35" customWidth="1"/>
    <col min="5050" max="5050" width="33.375" style="35" customWidth="1"/>
    <col min="5051" max="5302" width="6.75" style="35"/>
    <col min="5303" max="5303" width="16.75" style="35" customWidth="1"/>
    <col min="5304" max="5304" width="6.625" style="35" customWidth="1"/>
    <col min="5305" max="5305" width="25.75" style="35" customWidth="1"/>
    <col min="5306" max="5306" width="33.375" style="35" customWidth="1"/>
    <col min="5307" max="5558" width="6.75" style="35"/>
    <col min="5559" max="5559" width="16.75" style="35" customWidth="1"/>
    <col min="5560" max="5560" width="6.625" style="35" customWidth="1"/>
    <col min="5561" max="5561" width="25.75" style="35" customWidth="1"/>
    <col min="5562" max="5562" width="33.375" style="35" customWidth="1"/>
    <col min="5563" max="5814" width="6.75" style="35"/>
    <col min="5815" max="5815" width="16.75" style="35" customWidth="1"/>
    <col min="5816" max="5816" width="6.625" style="35" customWidth="1"/>
    <col min="5817" max="5817" width="25.75" style="35" customWidth="1"/>
    <col min="5818" max="5818" width="33.375" style="35" customWidth="1"/>
    <col min="5819" max="6070" width="6.75" style="35"/>
    <col min="6071" max="6071" width="16.75" style="35" customWidth="1"/>
    <col min="6072" max="6072" width="6.625" style="35" customWidth="1"/>
    <col min="6073" max="6073" width="25.75" style="35" customWidth="1"/>
    <col min="6074" max="6074" width="33.375" style="35" customWidth="1"/>
    <col min="6075" max="6326" width="6.75" style="35"/>
    <col min="6327" max="6327" width="16.75" style="35" customWidth="1"/>
    <col min="6328" max="6328" width="6.625" style="35" customWidth="1"/>
    <col min="6329" max="6329" width="25.75" style="35" customWidth="1"/>
    <col min="6330" max="6330" width="33.375" style="35" customWidth="1"/>
    <col min="6331" max="6582" width="6.75" style="35"/>
    <col min="6583" max="6583" width="16.75" style="35" customWidth="1"/>
    <col min="6584" max="6584" width="6.625" style="35" customWidth="1"/>
    <col min="6585" max="6585" width="25.75" style="35" customWidth="1"/>
    <col min="6586" max="6586" width="33.375" style="35" customWidth="1"/>
    <col min="6587" max="6838" width="6.75" style="35"/>
    <col min="6839" max="6839" width="16.75" style="35" customWidth="1"/>
    <col min="6840" max="6840" width="6.625" style="35" customWidth="1"/>
    <col min="6841" max="6841" width="25.75" style="35" customWidth="1"/>
    <col min="6842" max="6842" width="33.375" style="35" customWidth="1"/>
    <col min="6843" max="7094" width="6.75" style="35"/>
    <col min="7095" max="7095" width="16.75" style="35" customWidth="1"/>
    <col min="7096" max="7096" width="6.625" style="35" customWidth="1"/>
    <col min="7097" max="7097" width="25.75" style="35" customWidth="1"/>
    <col min="7098" max="7098" width="33.375" style="35" customWidth="1"/>
    <col min="7099" max="7350" width="6.75" style="35"/>
    <col min="7351" max="7351" width="16.75" style="35" customWidth="1"/>
    <col min="7352" max="7352" width="6.625" style="35" customWidth="1"/>
    <col min="7353" max="7353" width="25.75" style="35" customWidth="1"/>
    <col min="7354" max="7354" width="33.375" style="35" customWidth="1"/>
    <col min="7355" max="7606" width="6.75" style="35"/>
    <col min="7607" max="7607" width="16.75" style="35" customWidth="1"/>
    <col min="7608" max="7608" width="6.625" style="35" customWidth="1"/>
    <col min="7609" max="7609" width="25.75" style="35" customWidth="1"/>
    <col min="7610" max="7610" width="33.375" style="35" customWidth="1"/>
    <col min="7611" max="7862" width="6.75" style="35"/>
    <col min="7863" max="7863" width="16.75" style="35" customWidth="1"/>
    <col min="7864" max="7864" width="6.625" style="35" customWidth="1"/>
    <col min="7865" max="7865" width="25.75" style="35" customWidth="1"/>
    <col min="7866" max="7866" width="33.375" style="35" customWidth="1"/>
    <col min="7867" max="8118" width="6.75" style="35"/>
    <col min="8119" max="8119" width="16.75" style="35" customWidth="1"/>
    <col min="8120" max="8120" width="6.625" style="35" customWidth="1"/>
    <col min="8121" max="8121" width="25.75" style="35" customWidth="1"/>
    <col min="8122" max="8122" width="33.375" style="35" customWidth="1"/>
    <col min="8123" max="8374" width="6.75" style="35"/>
    <col min="8375" max="8375" width="16.75" style="35" customWidth="1"/>
    <col min="8376" max="8376" width="6.625" style="35" customWidth="1"/>
    <col min="8377" max="8377" width="25.75" style="35" customWidth="1"/>
    <col min="8378" max="8378" width="33.375" style="35" customWidth="1"/>
    <col min="8379" max="8630" width="6.75" style="35"/>
    <col min="8631" max="8631" width="16.75" style="35" customWidth="1"/>
    <col min="8632" max="8632" width="6.625" style="35" customWidth="1"/>
    <col min="8633" max="8633" width="25.75" style="35" customWidth="1"/>
    <col min="8634" max="8634" width="33.375" style="35" customWidth="1"/>
    <col min="8635" max="8886" width="6.75" style="35"/>
    <col min="8887" max="8887" width="16.75" style="35" customWidth="1"/>
    <col min="8888" max="8888" width="6.625" style="35" customWidth="1"/>
    <col min="8889" max="8889" width="25.75" style="35" customWidth="1"/>
    <col min="8890" max="8890" width="33.375" style="35" customWidth="1"/>
    <col min="8891" max="9142" width="6.75" style="35"/>
    <col min="9143" max="9143" width="16.75" style="35" customWidth="1"/>
    <col min="9144" max="9144" width="6.625" style="35" customWidth="1"/>
    <col min="9145" max="9145" width="25.75" style="35" customWidth="1"/>
    <col min="9146" max="9146" width="33.375" style="35" customWidth="1"/>
    <col min="9147" max="9398" width="6.75" style="35"/>
    <col min="9399" max="9399" width="16.75" style="35" customWidth="1"/>
    <col min="9400" max="9400" width="6.625" style="35" customWidth="1"/>
    <col min="9401" max="9401" width="25.75" style="35" customWidth="1"/>
    <col min="9402" max="9402" width="33.375" style="35" customWidth="1"/>
    <col min="9403" max="9654" width="6.75" style="35"/>
    <col min="9655" max="9655" width="16.75" style="35" customWidth="1"/>
    <col min="9656" max="9656" width="6.625" style="35" customWidth="1"/>
    <col min="9657" max="9657" width="25.75" style="35" customWidth="1"/>
    <col min="9658" max="9658" width="33.375" style="35" customWidth="1"/>
    <col min="9659" max="9910" width="6.75" style="35"/>
    <col min="9911" max="9911" width="16.75" style="35" customWidth="1"/>
    <col min="9912" max="9912" width="6.625" style="35" customWidth="1"/>
    <col min="9913" max="9913" width="25.75" style="35" customWidth="1"/>
    <col min="9914" max="9914" width="33.375" style="35" customWidth="1"/>
    <col min="9915" max="10166" width="6.75" style="35"/>
    <col min="10167" max="10167" width="16.75" style="35" customWidth="1"/>
    <col min="10168" max="10168" width="6.625" style="35" customWidth="1"/>
    <col min="10169" max="10169" width="25.75" style="35" customWidth="1"/>
    <col min="10170" max="10170" width="33.375" style="35" customWidth="1"/>
    <col min="10171" max="10422" width="6.75" style="35"/>
    <col min="10423" max="10423" width="16.75" style="35" customWidth="1"/>
    <col min="10424" max="10424" width="6.625" style="35" customWidth="1"/>
    <col min="10425" max="10425" width="25.75" style="35" customWidth="1"/>
    <col min="10426" max="10426" width="33.375" style="35" customWidth="1"/>
    <col min="10427" max="10678" width="6.75" style="35"/>
    <col min="10679" max="10679" width="16.75" style="35" customWidth="1"/>
    <col min="10680" max="10680" width="6.625" style="35" customWidth="1"/>
    <col min="10681" max="10681" width="25.75" style="35" customWidth="1"/>
    <col min="10682" max="10682" width="33.375" style="35" customWidth="1"/>
    <col min="10683" max="10934" width="6.75" style="35"/>
    <col min="10935" max="10935" width="16.75" style="35" customWidth="1"/>
    <col min="10936" max="10936" width="6.625" style="35" customWidth="1"/>
    <col min="10937" max="10937" width="25.75" style="35" customWidth="1"/>
    <col min="10938" max="10938" width="33.375" style="35" customWidth="1"/>
    <col min="10939" max="11190" width="6.75" style="35"/>
    <col min="11191" max="11191" width="16.75" style="35" customWidth="1"/>
    <col min="11192" max="11192" width="6.625" style="35" customWidth="1"/>
    <col min="11193" max="11193" width="25.75" style="35" customWidth="1"/>
    <col min="11194" max="11194" width="33.375" style="35" customWidth="1"/>
    <col min="11195" max="11446" width="6.75" style="35"/>
    <col min="11447" max="11447" width="16.75" style="35" customWidth="1"/>
    <col min="11448" max="11448" width="6.625" style="35" customWidth="1"/>
    <col min="11449" max="11449" width="25.75" style="35" customWidth="1"/>
    <col min="11450" max="11450" width="33.375" style="35" customWidth="1"/>
    <col min="11451" max="11702" width="6.75" style="35"/>
    <col min="11703" max="11703" width="16.75" style="35" customWidth="1"/>
    <col min="11704" max="11704" width="6.625" style="35" customWidth="1"/>
    <col min="11705" max="11705" width="25.75" style="35" customWidth="1"/>
    <col min="11706" max="11706" width="33.375" style="35" customWidth="1"/>
    <col min="11707" max="11958" width="6.75" style="35"/>
    <col min="11959" max="11959" width="16.75" style="35" customWidth="1"/>
    <col min="11960" max="11960" width="6.625" style="35" customWidth="1"/>
    <col min="11961" max="11961" width="25.75" style="35" customWidth="1"/>
    <col min="11962" max="11962" width="33.375" style="35" customWidth="1"/>
    <col min="11963" max="12214" width="6.75" style="35"/>
    <col min="12215" max="12215" width="16.75" style="35" customWidth="1"/>
    <col min="12216" max="12216" width="6.625" style="35" customWidth="1"/>
    <col min="12217" max="12217" width="25.75" style="35" customWidth="1"/>
    <col min="12218" max="12218" width="33.375" style="35" customWidth="1"/>
    <col min="12219" max="12470" width="6.75" style="35"/>
    <col min="12471" max="12471" width="16.75" style="35" customWidth="1"/>
    <col min="12472" max="12472" width="6.625" style="35" customWidth="1"/>
    <col min="12473" max="12473" width="25.75" style="35" customWidth="1"/>
    <col min="12474" max="12474" width="33.375" style="35" customWidth="1"/>
    <col min="12475" max="12726" width="6.75" style="35"/>
    <col min="12727" max="12727" width="16.75" style="35" customWidth="1"/>
    <col min="12728" max="12728" width="6.625" style="35" customWidth="1"/>
    <col min="12729" max="12729" width="25.75" style="35" customWidth="1"/>
    <col min="12730" max="12730" width="33.375" style="35" customWidth="1"/>
    <col min="12731" max="12982" width="6.75" style="35"/>
    <col min="12983" max="12983" width="16.75" style="35" customWidth="1"/>
    <col min="12984" max="12984" width="6.625" style="35" customWidth="1"/>
    <col min="12985" max="12985" width="25.75" style="35" customWidth="1"/>
    <col min="12986" max="12986" width="33.375" style="35" customWidth="1"/>
    <col min="12987" max="13238" width="6.75" style="35"/>
    <col min="13239" max="13239" width="16.75" style="35" customWidth="1"/>
    <col min="13240" max="13240" width="6.625" style="35" customWidth="1"/>
    <col min="13241" max="13241" width="25.75" style="35" customWidth="1"/>
    <col min="13242" max="13242" width="33.375" style="35" customWidth="1"/>
    <col min="13243" max="13494" width="6.75" style="35"/>
    <col min="13495" max="13495" width="16.75" style="35" customWidth="1"/>
    <col min="13496" max="13496" width="6.625" style="35" customWidth="1"/>
    <col min="13497" max="13497" width="25.75" style="35" customWidth="1"/>
    <col min="13498" max="13498" width="33.375" style="35" customWidth="1"/>
    <col min="13499" max="13750" width="6.75" style="35"/>
    <col min="13751" max="13751" width="16.75" style="35" customWidth="1"/>
    <col min="13752" max="13752" width="6.625" style="35" customWidth="1"/>
    <col min="13753" max="13753" width="25.75" style="35" customWidth="1"/>
    <col min="13754" max="13754" width="33.375" style="35" customWidth="1"/>
    <col min="13755" max="14006" width="6.75" style="35"/>
    <col min="14007" max="14007" width="16.75" style="35" customWidth="1"/>
    <col min="14008" max="14008" width="6.625" style="35" customWidth="1"/>
    <col min="14009" max="14009" width="25.75" style="35" customWidth="1"/>
    <col min="14010" max="14010" width="33.375" style="35" customWidth="1"/>
    <col min="14011" max="14262" width="6.75" style="35"/>
    <col min="14263" max="14263" width="16.75" style="35" customWidth="1"/>
    <col min="14264" max="14264" width="6.625" style="35" customWidth="1"/>
    <col min="14265" max="14265" width="25.75" style="35" customWidth="1"/>
    <col min="14266" max="14266" width="33.375" style="35" customWidth="1"/>
    <col min="14267" max="14518" width="6.75" style="35"/>
    <col min="14519" max="14519" width="16.75" style="35" customWidth="1"/>
    <col min="14520" max="14520" width="6.625" style="35" customWidth="1"/>
    <col min="14521" max="14521" width="25.75" style="35" customWidth="1"/>
    <col min="14522" max="14522" width="33.375" style="35" customWidth="1"/>
    <col min="14523" max="14774" width="6.75" style="35"/>
    <col min="14775" max="14775" width="16.75" style="35" customWidth="1"/>
    <col min="14776" max="14776" width="6.625" style="35" customWidth="1"/>
    <col min="14777" max="14777" width="25.75" style="35" customWidth="1"/>
    <col min="14778" max="14778" width="33.375" style="35" customWidth="1"/>
    <col min="14779" max="15030" width="6.75" style="35"/>
    <col min="15031" max="15031" width="16.75" style="35" customWidth="1"/>
    <col min="15032" max="15032" width="6.625" style="35" customWidth="1"/>
    <col min="15033" max="15033" width="25.75" style="35" customWidth="1"/>
    <col min="15034" max="15034" width="33.375" style="35" customWidth="1"/>
    <col min="15035" max="15286" width="6.75" style="35"/>
    <col min="15287" max="15287" width="16.75" style="35" customWidth="1"/>
    <col min="15288" max="15288" width="6.625" style="35" customWidth="1"/>
    <col min="15289" max="15289" width="25.75" style="35" customWidth="1"/>
    <col min="15290" max="15290" width="33.375" style="35" customWidth="1"/>
    <col min="15291" max="15542" width="6.75" style="35"/>
    <col min="15543" max="15543" width="16.75" style="35" customWidth="1"/>
    <col min="15544" max="15544" width="6.625" style="35" customWidth="1"/>
    <col min="15545" max="15545" width="25.75" style="35" customWidth="1"/>
    <col min="15546" max="15546" width="33.375" style="35" customWidth="1"/>
    <col min="15547" max="15798" width="6.75" style="35"/>
    <col min="15799" max="15799" width="16.75" style="35" customWidth="1"/>
    <col min="15800" max="15800" width="6.625" style="35" customWidth="1"/>
    <col min="15801" max="15801" width="25.75" style="35" customWidth="1"/>
    <col min="15802" max="15802" width="33.375" style="35" customWidth="1"/>
    <col min="15803" max="16054" width="6.75" style="35"/>
    <col min="16055" max="16055" width="16.75" style="35" customWidth="1"/>
    <col min="16056" max="16056" width="6.625" style="35" customWidth="1"/>
    <col min="16057" max="16057" width="25.75" style="35" customWidth="1"/>
    <col min="16058" max="16058" width="33.375" style="35" customWidth="1"/>
    <col min="16059" max="16384" width="6.75" style="35"/>
  </cols>
  <sheetData>
    <row r="1" spans="1:25" ht="20.25" customHeight="1">
      <c r="A1" s="37" t="s">
        <v>72</v>
      </c>
    </row>
    <row r="2" spans="1:25" ht="32.25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</row>
    <row r="3" spans="1:25" ht="32.25" customHeight="1">
      <c r="A3" s="38"/>
      <c r="B3" s="39"/>
      <c r="C3" s="39"/>
      <c r="D3" s="39"/>
      <c r="E3" s="39"/>
      <c r="F3" s="39"/>
      <c r="G3" s="39"/>
      <c r="H3" s="39"/>
      <c r="I3" s="49"/>
      <c r="J3" s="49"/>
      <c r="K3" s="49"/>
      <c r="L3" s="49"/>
      <c r="M3" s="49"/>
      <c r="N3" s="49"/>
      <c r="O3" s="50"/>
      <c r="P3" s="49"/>
      <c r="Q3" s="49"/>
      <c r="R3" s="50"/>
      <c r="S3" s="50"/>
      <c r="T3" s="50"/>
      <c r="U3" s="50"/>
      <c r="V3" s="50"/>
      <c r="W3" s="50"/>
      <c r="X3" s="50"/>
      <c r="Y3" s="53" t="s">
        <v>73</v>
      </c>
    </row>
    <row r="4" spans="1:25" s="32" customFormat="1" ht="48" customHeight="1">
      <c r="A4" s="138" t="s">
        <v>74</v>
      </c>
      <c r="B4" s="130" t="s">
        <v>4</v>
      </c>
      <c r="C4" s="131"/>
      <c r="D4" s="131"/>
      <c r="E4" s="131"/>
      <c r="F4" s="131"/>
      <c r="G4" s="131"/>
      <c r="H4" s="132"/>
      <c r="I4" s="133" t="s">
        <v>75</v>
      </c>
      <c r="J4" s="134"/>
      <c r="K4" s="134"/>
      <c r="L4" s="134"/>
      <c r="M4" s="134"/>
      <c r="N4" s="135"/>
      <c r="O4" s="139" t="s">
        <v>76</v>
      </c>
      <c r="P4" s="136" t="s">
        <v>77</v>
      </c>
      <c r="Q4" s="137"/>
      <c r="R4" s="141" t="s">
        <v>78</v>
      </c>
      <c r="S4" s="141" t="s">
        <v>79</v>
      </c>
      <c r="T4" s="141" t="s">
        <v>80</v>
      </c>
      <c r="U4" s="141" t="s">
        <v>81</v>
      </c>
      <c r="V4" s="141" t="s">
        <v>82</v>
      </c>
      <c r="W4" s="143" t="s">
        <v>83</v>
      </c>
      <c r="X4" s="141" t="s">
        <v>84</v>
      </c>
      <c r="Y4" s="141" t="s">
        <v>85</v>
      </c>
    </row>
    <row r="5" spans="1:25" ht="95.25" customHeight="1">
      <c r="A5" s="138"/>
      <c r="B5" s="42" t="s">
        <v>86</v>
      </c>
      <c r="C5" s="41" t="s">
        <v>87</v>
      </c>
      <c r="D5" s="43" t="s">
        <v>88</v>
      </c>
      <c r="E5" s="46" t="s">
        <v>89</v>
      </c>
      <c r="F5" s="46" t="s">
        <v>90</v>
      </c>
      <c r="G5" s="46" t="s">
        <v>91</v>
      </c>
      <c r="H5" s="47" t="s">
        <v>92</v>
      </c>
      <c r="I5" s="43" t="s">
        <v>93</v>
      </c>
      <c r="J5" s="40" t="s">
        <v>94</v>
      </c>
      <c r="K5" s="40" t="s">
        <v>95</v>
      </c>
      <c r="L5" s="40" t="s">
        <v>96</v>
      </c>
      <c r="M5" s="40" t="s">
        <v>97</v>
      </c>
      <c r="N5" s="43" t="s">
        <v>98</v>
      </c>
      <c r="O5" s="140"/>
      <c r="P5" s="40" t="s">
        <v>99</v>
      </c>
      <c r="Q5" s="40" t="s">
        <v>100</v>
      </c>
      <c r="R5" s="142"/>
      <c r="S5" s="142"/>
      <c r="T5" s="142"/>
      <c r="U5" s="142"/>
      <c r="V5" s="142"/>
      <c r="W5" s="144"/>
      <c r="X5" s="142"/>
      <c r="Y5" s="142"/>
    </row>
    <row r="6" spans="1:25" s="33" customFormat="1" ht="29.25" customHeight="1">
      <c r="A6" s="44" t="s">
        <v>101</v>
      </c>
      <c r="B6" s="45">
        <v>20</v>
      </c>
      <c r="C6" s="45">
        <v>30</v>
      </c>
      <c r="D6" s="45">
        <v>28</v>
      </c>
      <c r="E6" s="45">
        <v>10.5</v>
      </c>
      <c r="F6" s="45">
        <v>15</v>
      </c>
      <c r="G6" s="45">
        <v>20</v>
      </c>
      <c r="H6" s="48">
        <v>49</v>
      </c>
      <c r="I6" s="48">
        <v>20</v>
      </c>
      <c r="J6" s="48">
        <v>380</v>
      </c>
      <c r="K6" s="48">
        <v>80</v>
      </c>
      <c r="L6" s="48">
        <v>255</v>
      </c>
      <c r="M6" s="48">
        <v>50</v>
      </c>
      <c r="N6" s="48">
        <v>63</v>
      </c>
      <c r="O6" s="48">
        <v>100</v>
      </c>
      <c r="P6" s="51">
        <v>18.8</v>
      </c>
      <c r="Q6" s="51">
        <v>34.630000000000003</v>
      </c>
      <c r="R6" s="52">
        <v>600</v>
      </c>
      <c r="S6" s="52">
        <v>1060</v>
      </c>
      <c r="T6" s="52">
        <v>2400</v>
      </c>
      <c r="U6" s="52">
        <v>150</v>
      </c>
      <c r="V6" s="52">
        <v>150</v>
      </c>
      <c r="W6" s="48">
        <v>150</v>
      </c>
      <c r="X6" s="52">
        <v>190</v>
      </c>
      <c r="Y6" s="51">
        <v>200</v>
      </c>
    </row>
  </sheetData>
  <mergeCells count="14">
    <mergeCell ref="A2:Y2"/>
    <mergeCell ref="B4:H4"/>
    <mergeCell ref="I4:N4"/>
    <mergeCell ref="P4:Q4"/>
    <mergeCell ref="A4:A5"/>
    <mergeCell ref="O4:O5"/>
    <mergeCell ref="R4:R5"/>
    <mergeCell ref="S4:S5"/>
    <mergeCell ref="T4:T5"/>
    <mergeCell ref="U4:U5"/>
    <mergeCell ref="V4:V5"/>
    <mergeCell ref="W4:W5"/>
    <mergeCell ref="X4:X5"/>
    <mergeCell ref="Y4:Y5"/>
  </mergeCells>
  <phoneticPr fontId="32" type="noConversion"/>
  <printOptions horizontalCentered="1"/>
  <pageMargins left="0.511811023622047" right="0.31496062992126" top="0.55118110236220497" bottom="0.55118110236220497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12"/>
  <sheetViews>
    <sheetView showGridLines="0" showZeros="0" workbookViewId="0">
      <pane ySplit="5" topLeftCell="A35" activePane="bottomLeft" state="frozen"/>
      <selection pane="bottomLeft" activeCell="A51" sqref="A51"/>
    </sheetView>
  </sheetViews>
  <sheetFormatPr defaultColWidth="9" defaultRowHeight="13.5" outlineLevelRow="1" outlineLevelCol="1"/>
  <cols>
    <col min="1" max="1" width="43.625" style="30" customWidth="1"/>
    <col min="2" max="2" width="40" style="31" customWidth="1" collapsed="1"/>
    <col min="3" max="4" width="9" style="30" hidden="1" customWidth="1" outlineLevel="1"/>
    <col min="5" max="16384" width="9" style="30"/>
  </cols>
  <sheetData>
    <row r="1" spans="1:4" ht="24.75" customHeight="1">
      <c r="A1" s="118" t="s">
        <v>751</v>
      </c>
    </row>
    <row r="2" spans="1:4" ht="45.75" customHeight="1">
      <c r="A2" s="145" t="s">
        <v>748</v>
      </c>
      <c r="B2" s="145"/>
    </row>
    <row r="3" spans="1:4">
      <c r="B3" s="31" t="s">
        <v>73</v>
      </c>
    </row>
    <row r="4" spans="1:4" ht="15" customHeight="1">
      <c r="A4" s="106" t="s">
        <v>102</v>
      </c>
      <c r="B4" s="107" t="s">
        <v>103</v>
      </c>
    </row>
    <row r="5" spans="1:4" ht="15" customHeight="1">
      <c r="A5" s="108" t="s">
        <v>39</v>
      </c>
      <c r="B5" s="109">
        <v>12086</v>
      </c>
    </row>
    <row r="6" spans="1:4" ht="15" customHeight="1">
      <c r="A6" s="110" t="s">
        <v>725</v>
      </c>
      <c r="B6" s="109">
        <f>SUM(B7:B21)</f>
        <v>3703.5</v>
      </c>
      <c r="D6" s="30" t="s">
        <v>105</v>
      </c>
    </row>
    <row r="7" spans="1:4" ht="15" customHeight="1" outlineLevel="1">
      <c r="A7" s="111" t="s">
        <v>726</v>
      </c>
      <c r="B7" s="112">
        <v>624.6</v>
      </c>
      <c r="D7" s="30" t="s">
        <v>105</v>
      </c>
    </row>
    <row r="8" spans="1:4" ht="15" customHeight="1" outlineLevel="1">
      <c r="A8" s="111" t="s">
        <v>107</v>
      </c>
      <c r="B8" s="112">
        <v>1687</v>
      </c>
      <c r="D8" s="30" t="s">
        <v>105</v>
      </c>
    </row>
    <row r="9" spans="1:4" ht="15" customHeight="1" outlineLevel="1">
      <c r="A9" s="113" t="s">
        <v>108</v>
      </c>
      <c r="B9" s="112">
        <v>487.8</v>
      </c>
      <c r="D9" s="30" t="s">
        <v>105</v>
      </c>
    </row>
    <row r="10" spans="1:4" ht="15" customHeight="1" outlineLevel="1">
      <c r="A10" s="111" t="s">
        <v>109</v>
      </c>
      <c r="B10" s="112">
        <v>113</v>
      </c>
      <c r="D10" s="30" t="s">
        <v>105</v>
      </c>
    </row>
    <row r="11" spans="1:4" ht="15" customHeight="1" outlineLevel="1">
      <c r="A11" s="111" t="s">
        <v>110</v>
      </c>
      <c r="B11" s="112">
        <v>113</v>
      </c>
      <c r="D11" s="30" t="s">
        <v>105</v>
      </c>
    </row>
    <row r="12" spans="1:4" ht="15" customHeight="1" outlineLevel="1">
      <c r="A12" s="111" t="s">
        <v>111</v>
      </c>
      <c r="B12" s="112">
        <v>310</v>
      </c>
      <c r="D12" s="30" t="s">
        <v>105</v>
      </c>
    </row>
    <row r="13" spans="1:4" ht="15" customHeight="1" outlineLevel="1">
      <c r="A13" s="111" t="s">
        <v>112</v>
      </c>
      <c r="B13" s="112">
        <v>20</v>
      </c>
      <c r="D13" s="30" t="s">
        <v>105</v>
      </c>
    </row>
    <row r="14" spans="1:4" ht="15" customHeight="1" outlineLevel="1">
      <c r="A14" s="111" t="s">
        <v>113</v>
      </c>
      <c r="B14" s="112">
        <v>250.5</v>
      </c>
      <c r="D14" s="30" t="s">
        <v>105</v>
      </c>
    </row>
    <row r="15" spans="1:4" ht="15" customHeight="1" outlineLevel="1">
      <c r="A15" s="111" t="s">
        <v>114</v>
      </c>
      <c r="B15" s="112">
        <v>41</v>
      </c>
      <c r="D15" s="30" t="s">
        <v>105</v>
      </c>
    </row>
    <row r="16" spans="1:4" ht="15" customHeight="1" outlineLevel="1">
      <c r="A16" s="111" t="s">
        <v>727</v>
      </c>
      <c r="B16" s="112">
        <v>24.6</v>
      </c>
      <c r="D16" s="30" t="s">
        <v>105</v>
      </c>
    </row>
    <row r="17" spans="1:4" ht="15" customHeight="1" outlineLevel="1">
      <c r="A17" s="111" t="s">
        <v>728</v>
      </c>
      <c r="B17" s="112">
        <v>3</v>
      </c>
      <c r="D17" s="30" t="s">
        <v>105</v>
      </c>
    </row>
    <row r="18" spans="1:4" ht="15" customHeight="1" outlineLevel="1">
      <c r="A18" s="111" t="s">
        <v>729</v>
      </c>
      <c r="B18" s="112">
        <v>3</v>
      </c>
      <c r="D18" s="30" t="s">
        <v>105</v>
      </c>
    </row>
    <row r="19" spans="1:4" ht="15" customHeight="1" outlineLevel="1">
      <c r="A19" s="111" t="s">
        <v>730</v>
      </c>
      <c r="B19" s="112">
        <v>3</v>
      </c>
      <c r="D19" s="30" t="s">
        <v>105</v>
      </c>
    </row>
    <row r="20" spans="1:4" ht="15" customHeight="1" outlineLevel="1">
      <c r="A20" s="111" t="s">
        <v>731</v>
      </c>
      <c r="B20" s="112">
        <v>3</v>
      </c>
      <c r="D20" s="30" t="s">
        <v>105</v>
      </c>
    </row>
    <row r="21" spans="1:4" ht="15" customHeight="1" outlineLevel="1">
      <c r="A21" s="111" t="s">
        <v>732</v>
      </c>
      <c r="B21" s="112">
        <v>20</v>
      </c>
      <c r="D21" s="30" t="s">
        <v>105</v>
      </c>
    </row>
    <row r="22" spans="1:4" ht="15" customHeight="1">
      <c r="A22" s="114" t="s">
        <v>733</v>
      </c>
      <c r="B22" s="109">
        <f>SUM(B23:B43)</f>
        <v>5077.5</v>
      </c>
      <c r="D22" s="30" t="s">
        <v>121</v>
      </c>
    </row>
    <row r="23" spans="1:4" ht="15" customHeight="1" outlineLevel="1">
      <c r="A23" s="115" t="s">
        <v>734</v>
      </c>
      <c r="B23" s="112">
        <v>1114.5</v>
      </c>
      <c r="D23" s="30" t="s">
        <v>122</v>
      </c>
    </row>
    <row r="24" spans="1:4" ht="15" customHeight="1" outlineLevel="1">
      <c r="A24" s="115" t="s">
        <v>735</v>
      </c>
      <c r="B24" s="112">
        <v>147</v>
      </c>
      <c r="D24" s="30" t="s">
        <v>123</v>
      </c>
    </row>
    <row r="25" spans="1:4" ht="15" customHeight="1" outlineLevel="1">
      <c r="A25" s="116" t="s">
        <v>124</v>
      </c>
      <c r="B25" s="112">
        <v>93</v>
      </c>
      <c r="D25" s="30" t="s">
        <v>124</v>
      </c>
    </row>
    <row r="26" spans="1:4" ht="15" customHeight="1" outlineLevel="1">
      <c r="A26" s="115" t="s">
        <v>736</v>
      </c>
      <c r="B26" s="112">
        <v>55.5</v>
      </c>
      <c r="D26" s="30" t="s">
        <v>125</v>
      </c>
    </row>
    <row r="27" spans="1:4" ht="15" customHeight="1" outlineLevel="1">
      <c r="A27" s="116" t="s">
        <v>126</v>
      </c>
      <c r="B27" s="112">
        <v>107</v>
      </c>
      <c r="D27" s="30" t="s">
        <v>126</v>
      </c>
    </row>
    <row r="28" spans="1:4" ht="15" customHeight="1" outlineLevel="1">
      <c r="A28" s="115" t="s">
        <v>737</v>
      </c>
      <c r="B28" s="112">
        <v>47.5</v>
      </c>
      <c r="D28" s="30" t="s">
        <v>127</v>
      </c>
    </row>
    <row r="29" spans="1:4" ht="15" customHeight="1" outlineLevel="1">
      <c r="A29" s="115" t="s">
        <v>738</v>
      </c>
      <c r="B29" s="112">
        <v>90.5</v>
      </c>
      <c r="D29" s="30" t="s">
        <v>128</v>
      </c>
    </row>
    <row r="30" spans="1:4" ht="15" customHeight="1" outlineLevel="1">
      <c r="A30" s="116" t="s">
        <v>750</v>
      </c>
      <c r="B30" s="112">
        <v>117</v>
      </c>
      <c r="D30" s="30" t="s">
        <v>129</v>
      </c>
    </row>
    <row r="31" spans="1:4" ht="15" customHeight="1" outlineLevel="1">
      <c r="A31" s="115" t="s">
        <v>739</v>
      </c>
      <c r="B31" s="112">
        <v>85.5</v>
      </c>
      <c r="D31" s="30" t="s">
        <v>130</v>
      </c>
    </row>
    <row r="32" spans="1:4" ht="15" customHeight="1" outlineLevel="1">
      <c r="A32" s="116" t="s">
        <v>131</v>
      </c>
      <c r="B32" s="112">
        <v>65.5</v>
      </c>
      <c r="D32" s="30" t="s">
        <v>131</v>
      </c>
    </row>
    <row r="33" spans="1:4" ht="15" customHeight="1" outlineLevel="1">
      <c r="A33" s="115" t="s">
        <v>740</v>
      </c>
      <c r="B33" s="112">
        <v>59</v>
      </c>
      <c r="D33" s="30" t="s">
        <v>132</v>
      </c>
    </row>
    <row r="34" spans="1:4" ht="15" customHeight="1" outlineLevel="1">
      <c r="A34" s="115" t="s">
        <v>133</v>
      </c>
      <c r="B34" s="112">
        <v>589</v>
      </c>
      <c r="D34" s="30" t="s">
        <v>133</v>
      </c>
    </row>
    <row r="35" spans="1:4" ht="15" customHeight="1" outlineLevel="1">
      <c r="A35" s="115" t="s">
        <v>741</v>
      </c>
      <c r="B35" s="112">
        <v>77</v>
      </c>
      <c r="D35" s="30" t="s">
        <v>134</v>
      </c>
    </row>
    <row r="36" spans="1:4" ht="15" customHeight="1" outlineLevel="1">
      <c r="A36" s="115" t="s">
        <v>742</v>
      </c>
      <c r="B36" s="112">
        <v>68.5</v>
      </c>
      <c r="D36" s="30" t="s">
        <v>135</v>
      </c>
    </row>
    <row r="37" spans="1:4" ht="15" customHeight="1" outlineLevel="1">
      <c r="A37" s="115" t="s">
        <v>136</v>
      </c>
      <c r="B37" s="112">
        <v>50.5</v>
      </c>
      <c r="D37" s="30" t="s">
        <v>136</v>
      </c>
    </row>
    <row r="38" spans="1:4" ht="15" customHeight="1" outlineLevel="1">
      <c r="A38" s="117" t="s">
        <v>137</v>
      </c>
      <c r="B38" s="112">
        <v>44</v>
      </c>
      <c r="D38" s="30" t="s">
        <v>137</v>
      </c>
    </row>
    <row r="39" spans="1:4" ht="15" customHeight="1" outlineLevel="1">
      <c r="A39" s="115" t="s">
        <v>743</v>
      </c>
      <c r="B39" s="112">
        <v>615.5</v>
      </c>
      <c r="D39" s="30" t="s">
        <v>138</v>
      </c>
    </row>
    <row r="40" spans="1:4" ht="15" customHeight="1" outlineLevel="1">
      <c r="A40" s="115" t="s">
        <v>139</v>
      </c>
      <c r="B40" s="112">
        <v>29</v>
      </c>
      <c r="D40" s="30" t="s">
        <v>139</v>
      </c>
    </row>
    <row r="41" spans="1:4" ht="15" customHeight="1" outlineLevel="1">
      <c r="A41" s="115" t="s">
        <v>744</v>
      </c>
      <c r="B41" s="112">
        <v>365.5</v>
      </c>
      <c r="D41" s="30" t="s">
        <v>140</v>
      </c>
    </row>
    <row r="42" spans="1:4" ht="15" customHeight="1" outlineLevel="1">
      <c r="A42" s="115" t="s">
        <v>745</v>
      </c>
      <c r="B42" s="112">
        <v>435.5</v>
      </c>
      <c r="D42" s="30" t="s">
        <v>141</v>
      </c>
    </row>
    <row r="43" spans="1:4" ht="15" customHeight="1" outlineLevel="1">
      <c r="A43" s="115" t="s">
        <v>746</v>
      </c>
      <c r="B43" s="112">
        <v>821</v>
      </c>
      <c r="D43" s="30" t="s">
        <v>142</v>
      </c>
    </row>
    <row r="44" spans="1:4" ht="15" customHeight="1">
      <c r="A44" s="114" t="s">
        <v>747</v>
      </c>
      <c r="B44" s="109">
        <f>SUM(B45:B112)</f>
        <v>3305</v>
      </c>
      <c r="D44" s="30" t="s">
        <v>121</v>
      </c>
    </row>
    <row r="45" spans="1:4" ht="15" customHeight="1" outlineLevel="1">
      <c r="A45" s="115" t="s">
        <v>446</v>
      </c>
      <c r="B45" s="112">
        <v>215</v>
      </c>
      <c r="D45" s="30" t="s">
        <v>143</v>
      </c>
    </row>
    <row r="46" spans="1:4" ht="15" customHeight="1" outlineLevel="1">
      <c r="A46" s="115" t="s">
        <v>453</v>
      </c>
      <c r="B46" s="112">
        <v>25</v>
      </c>
      <c r="D46" s="30" t="s">
        <v>144</v>
      </c>
    </row>
    <row r="47" spans="1:4" ht="15" customHeight="1" outlineLevel="1">
      <c r="A47" s="115" t="s">
        <v>434</v>
      </c>
      <c r="B47" s="112">
        <v>225</v>
      </c>
      <c r="D47" s="30" t="s">
        <v>145</v>
      </c>
    </row>
    <row r="48" spans="1:4" ht="15" customHeight="1" outlineLevel="1">
      <c r="A48" s="115" t="s">
        <v>146</v>
      </c>
      <c r="B48" s="112">
        <v>15</v>
      </c>
      <c r="D48" s="30" t="s">
        <v>145</v>
      </c>
    </row>
    <row r="49" spans="1:4" ht="15" customHeight="1" outlineLevel="1">
      <c r="A49" s="115" t="s">
        <v>147</v>
      </c>
      <c r="B49" s="112">
        <v>15</v>
      </c>
      <c r="D49" s="30" t="s">
        <v>145</v>
      </c>
    </row>
    <row r="50" spans="1:4" ht="15" customHeight="1" outlineLevel="1">
      <c r="A50" s="115" t="s">
        <v>457</v>
      </c>
      <c r="B50" s="112">
        <v>25</v>
      </c>
      <c r="D50" s="30" t="s">
        <v>148</v>
      </c>
    </row>
    <row r="51" spans="1:4" ht="15" customHeight="1" outlineLevel="1">
      <c r="A51" s="115" t="s">
        <v>463</v>
      </c>
      <c r="B51" s="112">
        <v>215</v>
      </c>
      <c r="D51" s="30" t="s">
        <v>149</v>
      </c>
    </row>
    <row r="52" spans="1:4" ht="15" customHeight="1" outlineLevel="1">
      <c r="A52" s="115" t="s">
        <v>458</v>
      </c>
      <c r="B52" s="112">
        <v>215</v>
      </c>
      <c r="D52" s="30" t="s">
        <v>148</v>
      </c>
    </row>
    <row r="53" spans="1:4" ht="15" customHeight="1" outlineLevel="1">
      <c r="A53" s="115" t="s">
        <v>480</v>
      </c>
      <c r="B53" s="112">
        <v>25</v>
      </c>
      <c r="D53" s="30" t="s">
        <v>150</v>
      </c>
    </row>
    <row r="54" spans="1:4" ht="15" customHeight="1" outlineLevel="1">
      <c r="A54" s="115" t="s">
        <v>471</v>
      </c>
      <c r="B54" s="112">
        <v>215</v>
      </c>
      <c r="D54" s="30" t="s">
        <v>151</v>
      </c>
    </row>
    <row r="55" spans="1:4" ht="15" customHeight="1" outlineLevel="1">
      <c r="A55" s="115" t="s">
        <v>443</v>
      </c>
      <c r="B55" s="112">
        <v>215</v>
      </c>
      <c r="D55" s="30" t="s">
        <v>152</v>
      </c>
    </row>
    <row r="56" spans="1:4" ht="15" customHeight="1" outlineLevel="1">
      <c r="A56" s="115" t="s">
        <v>475</v>
      </c>
      <c r="B56" s="112">
        <v>215</v>
      </c>
      <c r="D56" s="30" t="s">
        <v>153</v>
      </c>
    </row>
    <row r="57" spans="1:4" ht="15" customHeight="1" outlineLevel="1">
      <c r="A57" s="115" t="s">
        <v>450</v>
      </c>
      <c r="B57" s="112">
        <v>215</v>
      </c>
      <c r="D57" s="30" t="s">
        <v>154</v>
      </c>
    </row>
    <row r="58" spans="1:4" ht="15" customHeight="1" outlineLevel="1">
      <c r="A58" s="115" t="s">
        <v>452</v>
      </c>
      <c r="B58" s="112">
        <v>215</v>
      </c>
      <c r="D58" s="30" t="s">
        <v>144</v>
      </c>
    </row>
    <row r="59" spans="1:4" ht="15" customHeight="1" outlineLevel="1">
      <c r="A59" s="115" t="s">
        <v>482</v>
      </c>
      <c r="B59" s="112">
        <v>215</v>
      </c>
      <c r="D59" s="30" t="s">
        <v>155</v>
      </c>
    </row>
    <row r="60" spans="1:4" ht="15" customHeight="1" outlineLevel="1">
      <c r="A60" s="115" t="s">
        <v>439</v>
      </c>
      <c r="B60" s="112">
        <v>15</v>
      </c>
      <c r="D60" s="30" t="s">
        <v>156</v>
      </c>
    </row>
    <row r="61" spans="1:4" ht="15" customHeight="1" outlineLevel="1">
      <c r="A61" s="115" t="s">
        <v>440</v>
      </c>
      <c r="B61" s="112">
        <v>15</v>
      </c>
      <c r="D61" s="30" t="s">
        <v>156</v>
      </c>
    </row>
    <row r="62" spans="1:4" ht="15" customHeight="1" outlineLevel="1">
      <c r="A62" s="115" t="s">
        <v>441</v>
      </c>
      <c r="B62" s="112">
        <v>15</v>
      </c>
      <c r="D62" s="30" t="s">
        <v>156</v>
      </c>
    </row>
    <row r="63" spans="1:4" ht="15" customHeight="1" outlineLevel="1">
      <c r="A63" s="115" t="s">
        <v>442</v>
      </c>
      <c r="B63" s="112">
        <v>15</v>
      </c>
      <c r="D63" s="30" t="s">
        <v>156</v>
      </c>
    </row>
    <row r="64" spans="1:4" ht="15" customHeight="1" outlineLevel="1">
      <c r="A64" s="115" t="s">
        <v>429</v>
      </c>
      <c r="B64" s="112">
        <v>15</v>
      </c>
      <c r="D64" s="30" t="s">
        <v>157</v>
      </c>
    </row>
    <row r="65" spans="1:4" ht="15" customHeight="1" outlineLevel="1">
      <c r="A65" s="115" t="s">
        <v>427</v>
      </c>
      <c r="B65" s="112">
        <v>15</v>
      </c>
      <c r="D65" s="30" t="s">
        <v>157</v>
      </c>
    </row>
    <row r="66" spans="1:4" ht="15" customHeight="1" outlineLevel="1">
      <c r="A66" s="115" t="s">
        <v>428</v>
      </c>
      <c r="B66" s="112">
        <v>45</v>
      </c>
      <c r="D66" s="30" t="s">
        <v>157</v>
      </c>
    </row>
    <row r="67" spans="1:4" ht="15" customHeight="1" outlineLevel="1">
      <c r="A67" s="115" t="s">
        <v>430</v>
      </c>
      <c r="B67" s="112">
        <v>15</v>
      </c>
      <c r="D67" s="30" t="s">
        <v>157</v>
      </c>
    </row>
    <row r="68" spans="1:4" ht="15" customHeight="1" outlineLevel="1">
      <c r="A68" s="115" t="s">
        <v>431</v>
      </c>
      <c r="B68" s="112">
        <v>15</v>
      </c>
      <c r="D68" s="30" t="s">
        <v>145</v>
      </c>
    </row>
    <row r="69" spans="1:4" ht="15" customHeight="1" outlineLevel="1">
      <c r="A69" s="115" t="s">
        <v>432</v>
      </c>
      <c r="B69" s="112">
        <v>30</v>
      </c>
      <c r="D69" s="30" t="s">
        <v>145</v>
      </c>
    </row>
    <row r="70" spans="1:4" ht="15" customHeight="1" outlineLevel="1">
      <c r="A70" s="115" t="s">
        <v>433</v>
      </c>
      <c r="B70" s="112">
        <v>15</v>
      </c>
      <c r="D70" s="30" t="s">
        <v>145</v>
      </c>
    </row>
    <row r="71" spans="1:4" ht="15" customHeight="1" outlineLevel="1">
      <c r="A71" s="115" t="s">
        <v>445</v>
      </c>
      <c r="B71" s="112">
        <v>15</v>
      </c>
      <c r="D71" s="30" t="s">
        <v>152</v>
      </c>
    </row>
    <row r="72" spans="1:4" ht="15" customHeight="1" outlineLevel="1">
      <c r="A72" s="115" t="s">
        <v>444</v>
      </c>
      <c r="B72" s="112">
        <v>15</v>
      </c>
      <c r="D72" s="30" t="s">
        <v>152</v>
      </c>
    </row>
    <row r="73" spans="1:4" ht="15" customHeight="1" outlineLevel="1">
      <c r="A73" s="115" t="s">
        <v>158</v>
      </c>
      <c r="B73" s="112">
        <v>15</v>
      </c>
      <c r="D73" s="30" t="s">
        <v>152</v>
      </c>
    </row>
    <row r="74" spans="1:4" ht="15" customHeight="1" outlineLevel="1">
      <c r="A74" s="115" t="s">
        <v>448</v>
      </c>
      <c r="B74" s="112">
        <v>15</v>
      </c>
      <c r="D74" s="30" t="s">
        <v>143</v>
      </c>
    </row>
    <row r="75" spans="1:4" ht="15" customHeight="1" outlineLevel="1">
      <c r="A75" s="115" t="s">
        <v>451</v>
      </c>
      <c r="B75" s="112">
        <v>15</v>
      </c>
      <c r="D75" s="30" t="s">
        <v>154</v>
      </c>
    </row>
    <row r="76" spans="1:4" ht="15" customHeight="1" outlineLevel="1">
      <c r="A76" s="115" t="s">
        <v>449</v>
      </c>
      <c r="B76" s="112">
        <v>15</v>
      </c>
      <c r="D76" s="30" t="s">
        <v>154</v>
      </c>
    </row>
    <row r="77" spans="1:4" ht="15" customHeight="1" outlineLevel="1">
      <c r="A77" s="115" t="s">
        <v>454</v>
      </c>
      <c r="B77" s="112">
        <v>15</v>
      </c>
      <c r="D77" s="30" t="s">
        <v>144</v>
      </c>
    </row>
    <row r="78" spans="1:4" ht="15" customHeight="1" outlineLevel="1">
      <c r="A78" s="115" t="s">
        <v>455</v>
      </c>
      <c r="B78" s="112">
        <v>15</v>
      </c>
      <c r="D78" s="30" t="s">
        <v>144</v>
      </c>
    </row>
    <row r="79" spans="1:4" ht="15" customHeight="1" outlineLevel="1">
      <c r="A79" s="115" t="s">
        <v>159</v>
      </c>
      <c r="B79" s="112">
        <v>15</v>
      </c>
      <c r="D79" s="30" t="s">
        <v>144</v>
      </c>
    </row>
    <row r="80" spans="1:4" ht="15" customHeight="1" outlineLevel="1">
      <c r="A80" s="115" t="s">
        <v>160</v>
      </c>
      <c r="B80" s="112">
        <v>15</v>
      </c>
      <c r="D80" s="30" t="s">
        <v>144</v>
      </c>
    </row>
    <row r="81" spans="1:4" ht="15" customHeight="1" outlineLevel="1">
      <c r="A81" s="115" t="s">
        <v>459</v>
      </c>
      <c r="B81" s="112">
        <v>15</v>
      </c>
      <c r="D81" s="30" t="s">
        <v>148</v>
      </c>
    </row>
    <row r="82" spans="1:4" ht="15" customHeight="1" outlineLevel="1">
      <c r="A82" s="115" t="s">
        <v>462</v>
      </c>
      <c r="B82" s="112">
        <v>15</v>
      </c>
      <c r="D82" s="30" t="s">
        <v>148</v>
      </c>
    </row>
    <row r="83" spans="1:4" ht="15" customHeight="1" outlineLevel="1">
      <c r="A83" s="115" t="s">
        <v>461</v>
      </c>
      <c r="B83" s="112">
        <v>15</v>
      </c>
      <c r="D83" s="30" t="s">
        <v>148</v>
      </c>
    </row>
    <row r="84" spans="1:4" ht="15" customHeight="1" outlineLevel="1">
      <c r="A84" s="115" t="s">
        <v>460</v>
      </c>
      <c r="B84" s="112">
        <v>15</v>
      </c>
      <c r="D84" s="30" t="s">
        <v>148</v>
      </c>
    </row>
    <row r="85" spans="1:4" ht="15" customHeight="1" outlineLevel="1">
      <c r="A85" s="115" t="s">
        <v>161</v>
      </c>
      <c r="B85" s="112">
        <v>15</v>
      </c>
      <c r="D85" s="30" t="s">
        <v>155</v>
      </c>
    </row>
    <row r="86" spans="1:4" ht="15" customHeight="1" outlineLevel="1">
      <c r="A86" s="115" t="s">
        <v>162</v>
      </c>
      <c r="B86" s="112">
        <v>15</v>
      </c>
      <c r="D86" s="30" t="s">
        <v>155</v>
      </c>
    </row>
    <row r="87" spans="1:4" ht="15" customHeight="1" outlineLevel="1">
      <c r="A87" s="115" t="s">
        <v>163</v>
      </c>
      <c r="B87" s="112">
        <v>15</v>
      </c>
      <c r="D87" s="30" t="s">
        <v>155</v>
      </c>
    </row>
    <row r="88" spans="1:4" ht="15" customHeight="1" outlineLevel="1">
      <c r="A88" s="115" t="s">
        <v>464</v>
      </c>
      <c r="B88" s="112">
        <v>15</v>
      </c>
      <c r="D88" s="30" t="s">
        <v>149</v>
      </c>
    </row>
    <row r="89" spans="1:4" ht="15" customHeight="1" outlineLevel="1">
      <c r="A89" s="115" t="s">
        <v>164</v>
      </c>
      <c r="B89" s="112">
        <v>15</v>
      </c>
      <c r="D89" s="30" t="s">
        <v>149</v>
      </c>
    </row>
    <row r="90" spans="1:4" ht="15" customHeight="1" outlineLevel="1">
      <c r="A90" s="115" t="s">
        <v>165</v>
      </c>
      <c r="B90" s="112">
        <v>15</v>
      </c>
      <c r="D90" s="30" t="s">
        <v>149</v>
      </c>
    </row>
    <row r="91" spans="1:4" ht="15" customHeight="1" outlineLevel="1">
      <c r="A91" s="115" t="s">
        <v>166</v>
      </c>
      <c r="B91" s="112">
        <v>15</v>
      </c>
      <c r="D91" s="30" t="s">
        <v>149</v>
      </c>
    </row>
    <row r="92" spans="1:4" ht="15" customHeight="1" outlineLevel="1">
      <c r="A92" s="115" t="s">
        <v>167</v>
      </c>
      <c r="B92" s="112">
        <v>15</v>
      </c>
      <c r="D92" s="30" t="s">
        <v>149</v>
      </c>
    </row>
    <row r="93" spans="1:4" ht="15" customHeight="1" outlineLevel="1">
      <c r="A93" s="115" t="s">
        <v>168</v>
      </c>
      <c r="B93" s="112">
        <v>15</v>
      </c>
      <c r="D93" s="30" t="s">
        <v>149</v>
      </c>
    </row>
    <row r="94" spans="1:4" ht="15" customHeight="1" outlineLevel="1">
      <c r="A94" s="115" t="s">
        <v>465</v>
      </c>
      <c r="B94" s="112">
        <v>15</v>
      </c>
      <c r="D94" s="30" t="s">
        <v>169</v>
      </c>
    </row>
    <row r="95" spans="1:4" ht="15" customHeight="1" outlineLevel="1">
      <c r="A95" s="115" t="s">
        <v>468</v>
      </c>
      <c r="B95" s="112">
        <v>15</v>
      </c>
      <c r="D95" s="30" t="s">
        <v>169</v>
      </c>
    </row>
    <row r="96" spans="1:4" ht="15" customHeight="1" outlineLevel="1">
      <c r="A96" s="115" t="s">
        <v>467</v>
      </c>
      <c r="B96" s="112">
        <v>15</v>
      </c>
      <c r="D96" s="30" t="s">
        <v>169</v>
      </c>
    </row>
    <row r="97" spans="1:4" ht="15" customHeight="1" outlineLevel="1">
      <c r="A97" s="115" t="s">
        <v>472</v>
      </c>
      <c r="B97" s="112">
        <v>15</v>
      </c>
      <c r="D97" s="30" t="s">
        <v>151</v>
      </c>
    </row>
    <row r="98" spans="1:4" ht="15" customHeight="1" outlineLevel="1">
      <c r="A98" s="115" t="s">
        <v>473</v>
      </c>
      <c r="B98" s="112">
        <v>15</v>
      </c>
      <c r="D98" s="30" t="s">
        <v>151</v>
      </c>
    </row>
    <row r="99" spans="1:4" ht="15" customHeight="1" outlineLevel="1">
      <c r="A99" s="115" t="s">
        <v>469</v>
      </c>
      <c r="B99" s="112">
        <v>15</v>
      </c>
      <c r="D99" s="30" t="s">
        <v>151</v>
      </c>
    </row>
    <row r="100" spans="1:4" ht="15" customHeight="1" outlineLevel="1">
      <c r="A100" s="115" t="s">
        <v>470</v>
      </c>
      <c r="B100" s="112">
        <v>15</v>
      </c>
      <c r="D100" s="30" t="s">
        <v>151</v>
      </c>
    </row>
    <row r="101" spans="1:4" ht="15" customHeight="1" outlineLevel="1">
      <c r="A101" s="115" t="s">
        <v>479</v>
      </c>
      <c r="B101" s="112">
        <v>15</v>
      </c>
      <c r="D101" s="30" t="s">
        <v>150</v>
      </c>
    </row>
    <row r="102" spans="1:4" ht="15" customHeight="1" outlineLevel="1">
      <c r="A102" s="115" t="s">
        <v>170</v>
      </c>
      <c r="B102" s="112">
        <v>15</v>
      </c>
      <c r="D102" s="30" t="s">
        <v>150</v>
      </c>
    </row>
    <row r="103" spans="1:4" ht="15" customHeight="1" outlineLevel="1">
      <c r="A103" s="115" t="s">
        <v>481</v>
      </c>
      <c r="B103" s="112">
        <v>15</v>
      </c>
      <c r="D103" s="30" t="s">
        <v>150</v>
      </c>
    </row>
    <row r="104" spans="1:4" ht="15" customHeight="1" outlineLevel="1">
      <c r="A104" s="115" t="s">
        <v>478</v>
      </c>
      <c r="B104" s="112">
        <v>15</v>
      </c>
      <c r="D104" s="30" t="s">
        <v>150</v>
      </c>
    </row>
    <row r="105" spans="1:4" ht="15" customHeight="1" outlineLevel="1">
      <c r="A105" s="115" t="s">
        <v>477</v>
      </c>
      <c r="B105" s="112">
        <v>15</v>
      </c>
      <c r="D105" s="30" t="s">
        <v>150</v>
      </c>
    </row>
    <row r="106" spans="1:4" ht="15" customHeight="1" outlineLevel="1">
      <c r="A106" s="115" t="s">
        <v>476</v>
      </c>
      <c r="B106" s="112">
        <v>15</v>
      </c>
      <c r="D106" s="30" t="s">
        <v>153</v>
      </c>
    </row>
    <row r="107" spans="1:4" ht="15" customHeight="1" outlineLevel="1">
      <c r="A107" s="115" t="s">
        <v>474</v>
      </c>
      <c r="B107" s="112">
        <v>15</v>
      </c>
      <c r="D107" s="30" t="s">
        <v>153</v>
      </c>
    </row>
    <row r="108" spans="1:4" ht="15" customHeight="1" outlineLevel="1">
      <c r="A108" s="115" t="s">
        <v>484</v>
      </c>
      <c r="B108" s="112">
        <v>15</v>
      </c>
      <c r="D108" s="30" t="s">
        <v>171</v>
      </c>
    </row>
    <row r="109" spans="1:4" ht="15" customHeight="1" outlineLevel="1">
      <c r="A109" s="115" t="s">
        <v>483</v>
      </c>
      <c r="B109" s="112">
        <v>215</v>
      </c>
      <c r="D109" s="30" t="s">
        <v>171</v>
      </c>
    </row>
    <row r="110" spans="1:4" ht="15" customHeight="1" outlineLevel="1">
      <c r="A110" s="115" t="s">
        <v>436</v>
      </c>
      <c r="B110" s="112">
        <v>15</v>
      </c>
      <c r="D110" s="30" t="s">
        <v>172</v>
      </c>
    </row>
    <row r="111" spans="1:4" ht="15" customHeight="1" outlineLevel="1">
      <c r="A111" s="115" t="s">
        <v>435</v>
      </c>
      <c r="B111" s="112">
        <v>15</v>
      </c>
      <c r="D111" s="30" t="s">
        <v>172</v>
      </c>
    </row>
    <row r="112" spans="1:4" ht="15" customHeight="1" outlineLevel="1">
      <c r="A112" s="115" t="s">
        <v>437</v>
      </c>
      <c r="B112" s="112">
        <v>15</v>
      </c>
      <c r="D112" s="30" t="s">
        <v>173</v>
      </c>
    </row>
  </sheetData>
  <autoFilter ref="A5:D112"/>
  <mergeCells count="1">
    <mergeCell ref="A2:B2"/>
  </mergeCells>
  <phoneticPr fontId="32" type="noConversion"/>
  <printOptions horizontalCentered="1"/>
  <pageMargins left="0.70866141732283472" right="0.70866141732283472" top="0.37" bottom="0.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outlinePr summaryBelow="0" summaryRight="0"/>
    <pageSetUpPr fitToPage="1"/>
  </sheetPr>
  <dimension ref="A1:H327"/>
  <sheetViews>
    <sheetView showGridLines="0" showZeros="0" tabSelected="1" workbookViewId="0">
      <pane xSplit="1" ySplit="5" topLeftCell="B309" activePane="bottomRight" state="frozen"/>
      <selection pane="topRight"/>
      <selection pane="bottomLeft"/>
      <selection pane="bottomRight" activeCell="A4" sqref="A4"/>
    </sheetView>
  </sheetViews>
  <sheetFormatPr defaultColWidth="9" defaultRowHeight="12.75" outlineLevelRow="2"/>
  <cols>
    <col min="1" max="1" width="28" style="79" customWidth="1"/>
    <col min="2" max="2" width="9.375" style="79" customWidth="1"/>
    <col min="3" max="3" width="9.375" style="29" customWidth="1"/>
    <col min="4" max="4" width="7.5" style="29" customWidth="1"/>
    <col min="5" max="5" width="9.75" style="29" customWidth="1"/>
    <col min="6" max="6" width="9.375" style="29" customWidth="1"/>
    <col min="7" max="7" width="14.375" style="79" customWidth="1"/>
    <col min="8" max="8" width="9.5" style="29" customWidth="1"/>
    <col min="9" max="199" width="9" style="79"/>
    <col min="200" max="200" width="35.75" style="79" customWidth="1"/>
    <col min="201" max="202" width="8.5" style="79" customWidth="1"/>
    <col min="203" max="206" width="9" style="79"/>
    <col min="207" max="207" width="7.5" style="79" customWidth="1"/>
    <col min="208" max="208" width="7.25" style="79" customWidth="1"/>
    <col min="209" max="209" width="7.625" style="79" customWidth="1"/>
    <col min="210" max="210" width="8.125" style="79" customWidth="1"/>
    <col min="211" max="212" width="9" style="79"/>
    <col min="213" max="213" width="7" style="79" customWidth="1"/>
    <col min="214" max="215" width="7.625" style="79" customWidth="1"/>
    <col min="216" max="216" width="7.25" style="79" customWidth="1"/>
    <col min="217" max="217" width="7.625" style="79" customWidth="1"/>
    <col min="218" max="218" width="8.75" style="79" customWidth="1"/>
    <col min="219" max="219" width="9" style="79"/>
    <col min="220" max="220" width="7.875" style="79" customWidth="1"/>
    <col min="221" max="221" width="7.375" style="79" customWidth="1"/>
    <col min="222" max="223" width="6.875" style="79" customWidth="1"/>
    <col min="224" max="455" width="9" style="79"/>
    <col min="456" max="456" width="35.75" style="79" customWidth="1"/>
    <col min="457" max="458" width="8.5" style="79" customWidth="1"/>
    <col min="459" max="462" width="9" style="79"/>
    <col min="463" max="463" width="7.5" style="79" customWidth="1"/>
    <col min="464" max="464" width="7.25" style="79" customWidth="1"/>
    <col min="465" max="465" width="7.625" style="79" customWidth="1"/>
    <col min="466" max="466" width="8.125" style="79" customWidth="1"/>
    <col min="467" max="468" width="9" style="79"/>
    <col min="469" max="469" width="7" style="79" customWidth="1"/>
    <col min="470" max="471" width="7.625" style="79" customWidth="1"/>
    <col min="472" max="472" width="7.25" style="79" customWidth="1"/>
    <col min="473" max="473" width="7.625" style="79" customWidth="1"/>
    <col min="474" max="474" width="8.75" style="79" customWidth="1"/>
    <col min="475" max="475" width="9" style="79"/>
    <col min="476" max="476" width="7.875" style="79" customWidth="1"/>
    <col min="477" max="477" width="7.375" style="79" customWidth="1"/>
    <col min="478" max="479" width="6.875" style="79" customWidth="1"/>
    <col min="480" max="711" width="9" style="79"/>
    <col min="712" max="712" width="35.75" style="79" customWidth="1"/>
    <col min="713" max="714" width="8.5" style="79" customWidth="1"/>
    <col min="715" max="718" width="9" style="79"/>
    <col min="719" max="719" width="7.5" style="79" customWidth="1"/>
    <col min="720" max="720" width="7.25" style="79" customWidth="1"/>
    <col min="721" max="721" width="7.625" style="79" customWidth="1"/>
    <col min="722" max="722" width="8.125" style="79" customWidth="1"/>
    <col min="723" max="724" width="9" style="79"/>
    <col min="725" max="725" width="7" style="79" customWidth="1"/>
    <col min="726" max="727" width="7.625" style="79" customWidth="1"/>
    <col min="728" max="728" width="7.25" style="79" customWidth="1"/>
    <col min="729" max="729" width="7.625" style="79" customWidth="1"/>
    <col min="730" max="730" width="8.75" style="79" customWidth="1"/>
    <col min="731" max="731" width="9" style="79"/>
    <col min="732" max="732" width="7.875" style="79" customWidth="1"/>
    <col min="733" max="733" width="7.375" style="79" customWidth="1"/>
    <col min="734" max="735" width="6.875" style="79" customWidth="1"/>
    <col min="736" max="967" width="9" style="79"/>
    <col min="968" max="968" width="35.75" style="79" customWidth="1"/>
    <col min="969" max="970" width="8.5" style="79" customWidth="1"/>
    <col min="971" max="974" width="9" style="79"/>
    <col min="975" max="975" width="7.5" style="79" customWidth="1"/>
    <col min="976" max="976" width="7.25" style="79" customWidth="1"/>
    <col min="977" max="977" width="7.625" style="79" customWidth="1"/>
    <col min="978" max="978" width="8.125" style="79" customWidth="1"/>
    <col min="979" max="980" width="9" style="79"/>
    <col min="981" max="981" width="7" style="79" customWidth="1"/>
    <col min="982" max="983" width="7.625" style="79" customWidth="1"/>
    <col min="984" max="984" width="7.25" style="79" customWidth="1"/>
    <col min="985" max="985" width="7.625" style="79" customWidth="1"/>
    <col min="986" max="986" width="8.75" style="79" customWidth="1"/>
    <col min="987" max="987" width="9" style="79"/>
    <col min="988" max="988" width="7.875" style="79" customWidth="1"/>
    <col min="989" max="989" width="7.375" style="79" customWidth="1"/>
    <col min="990" max="991" width="6.875" style="79" customWidth="1"/>
    <col min="992" max="1223" width="9" style="79"/>
    <col min="1224" max="1224" width="35.75" style="79" customWidth="1"/>
    <col min="1225" max="1226" width="8.5" style="79" customWidth="1"/>
    <col min="1227" max="1230" width="9" style="79"/>
    <col min="1231" max="1231" width="7.5" style="79" customWidth="1"/>
    <col min="1232" max="1232" width="7.25" style="79" customWidth="1"/>
    <col min="1233" max="1233" width="7.625" style="79" customWidth="1"/>
    <col min="1234" max="1234" width="8.125" style="79" customWidth="1"/>
    <col min="1235" max="1236" width="9" style="79"/>
    <col min="1237" max="1237" width="7" style="79" customWidth="1"/>
    <col min="1238" max="1239" width="7.625" style="79" customWidth="1"/>
    <col min="1240" max="1240" width="7.25" style="79" customWidth="1"/>
    <col min="1241" max="1241" width="7.625" style="79" customWidth="1"/>
    <col min="1242" max="1242" width="8.75" style="79" customWidth="1"/>
    <col min="1243" max="1243" width="9" style="79"/>
    <col min="1244" max="1244" width="7.875" style="79" customWidth="1"/>
    <col min="1245" max="1245" width="7.375" style="79" customWidth="1"/>
    <col min="1246" max="1247" width="6.875" style="79" customWidth="1"/>
    <col min="1248" max="1479" width="9" style="79"/>
    <col min="1480" max="1480" width="35.75" style="79" customWidth="1"/>
    <col min="1481" max="1482" width="8.5" style="79" customWidth="1"/>
    <col min="1483" max="1486" width="9" style="79"/>
    <col min="1487" max="1487" width="7.5" style="79" customWidth="1"/>
    <col min="1488" max="1488" width="7.25" style="79" customWidth="1"/>
    <col min="1489" max="1489" width="7.625" style="79" customWidth="1"/>
    <col min="1490" max="1490" width="8.125" style="79" customWidth="1"/>
    <col min="1491" max="1492" width="9" style="79"/>
    <col min="1493" max="1493" width="7" style="79" customWidth="1"/>
    <col min="1494" max="1495" width="7.625" style="79" customWidth="1"/>
    <col min="1496" max="1496" width="7.25" style="79" customWidth="1"/>
    <col min="1497" max="1497" width="7.625" style="79" customWidth="1"/>
    <col min="1498" max="1498" width="8.75" style="79" customWidth="1"/>
    <col min="1499" max="1499" width="9" style="79"/>
    <col min="1500" max="1500" width="7.875" style="79" customWidth="1"/>
    <col min="1501" max="1501" width="7.375" style="79" customWidth="1"/>
    <col min="1502" max="1503" width="6.875" style="79" customWidth="1"/>
    <col min="1504" max="1735" width="9" style="79"/>
    <col min="1736" max="1736" width="35.75" style="79" customWidth="1"/>
    <col min="1737" max="1738" width="8.5" style="79" customWidth="1"/>
    <col min="1739" max="1742" width="9" style="79"/>
    <col min="1743" max="1743" width="7.5" style="79" customWidth="1"/>
    <col min="1744" max="1744" width="7.25" style="79" customWidth="1"/>
    <col min="1745" max="1745" width="7.625" style="79" customWidth="1"/>
    <col min="1746" max="1746" width="8.125" style="79" customWidth="1"/>
    <col min="1747" max="1748" width="9" style="79"/>
    <col min="1749" max="1749" width="7" style="79" customWidth="1"/>
    <col min="1750" max="1751" width="7.625" style="79" customWidth="1"/>
    <col min="1752" max="1752" width="7.25" style="79" customWidth="1"/>
    <col min="1753" max="1753" width="7.625" style="79" customWidth="1"/>
    <col min="1754" max="1754" width="8.75" style="79" customWidth="1"/>
    <col min="1755" max="1755" width="9" style="79"/>
    <col min="1756" max="1756" width="7.875" style="79" customWidth="1"/>
    <col min="1757" max="1757" width="7.375" style="79" customWidth="1"/>
    <col min="1758" max="1759" width="6.875" style="79" customWidth="1"/>
    <col min="1760" max="1991" width="9" style="79"/>
    <col min="1992" max="1992" width="35.75" style="79" customWidth="1"/>
    <col min="1993" max="1994" width="8.5" style="79" customWidth="1"/>
    <col min="1995" max="1998" width="9" style="79"/>
    <col min="1999" max="1999" width="7.5" style="79" customWidth="1"/>
    <col min="2000" max="2000" width="7.25" style="79" customWidth="1"/>
    <col min="2001" max="2001" width="7.625" style="79" customWidth="1"/>
    <col min="2002" max="2002" width="8.125" style="79" customWidth="1"/>
    <col min="2003" max="2004" width="9" style="79"/>
    <col min="2005" max="2005" width="7" style="79" customWidth="1"/>
    <col min="2006" max="2007" width="7.625" style="79" customWidth="1"/>
    <col min="2008" max="2008" width="7.25" style="79" customWidth="1"/>
    <col min="2009" max="2009" width="7.625" style="79" customWidth="1"/>
    <col min="2010" max="2010" width="8.75" style="79" customWidth="1"/>
    <col min="2011" max="2011" width="9" style="79"/>
    <col min="2012" max="2012" width="7.875" style="79" customWidth="1"/>
    <col min="2013" max="2013" width="7.375" style="79" customWidth="1"/>
    <col min="2014" max="2015" width="6.875" style="79" customWidth="1"/>
    <col min="2016" max="2247" width="9" style="79"/>
    <col min="2248" max="2248" width="35.75" style="79" customWidth="1"/>
    <col min="2249" max="2250" width="8.5" style="79" customWidth="1"/>
    <col min="2251" max="2254" width="9" style="79"/>
    <col min="2255" max="2255" width="7.5" style="79" customWidth="1"/>
    <col min="2256" max="2256" width="7.25" style="79" customWidth="1"/>
    <col min="2257" max="2257" width="7.625" style="79" customWidth="1"/>
    <col min="2258" max="2258" width="8.125" style="79" customWidth="1"/>
    <col min="2259" max="2260" width="9" style="79"/>
    <col min="2261" max="2261" width="7" style="79" customWidth="1"/>
    <col min="2262" max="2263" width="7.625" style="79" customWidth="1"/>
    <col min="2264" max="2264" width="7.25" style="79" customWidth="1"/>
    <col min="2265" max="2265" width="7.625" style="79" customWidth="1"/>
    <col min="2266" max="2266" width="8.75" style="79" customWidth="1"/>
    <col min="2267" max="2267" width="9" style="79"/>
    <col min="2268" max="2268" width="7.875" style="79" customWidth="1"/>
    <col min="2269" max="2269" width="7.375" style="79" customWidth="1"/>
    <col min="2270" max="2271" width="6.875" style="79" customWidth="1"/>
    <col min="2272" max="2503" width="9" style="79"/>
    <col min="2504" max="2504" width="35.75" style="79" customWidth="1"/>
    <col min="2505" max="2506" width="8.5" style="79" customWidth="1"/>
    <col min="2507" max="2510" width="9" style="79"/>
    <col min="2511" max="2511" width="7.5" style="79" customWidth="1"/>
    <col min="2512" max="2512" width="7.25" style="79" customWidth="1"/>
    <col min="2513" max="2513" width="7.625" style="79" customWidth="1"/>
    <col min="2514" max="2514" width="8.125" style="79" customWidth="1"/>
    <col min="2515" max="2516" width="9" style="79"/>
    <col min="2517" max="2517" width="7" style="79" customWidth="1"/>
    <col min="2518" max="2519" width="7.625" style="79" customWidth="1"/>
    <col min="2520" max="2520" width="7.25" style="79" customWidth="1"/>
    <col min="2521" max="2521" width="7.625" style="79" customWidth="1"/>
    <col min="2522" max="2522" width="8.75" style="79" customWidth="1"/>
    <col min="2523" max="2523" width="9" style="79"/>
    <col min="2524" max="2524" width="7.875" style="79" customWidth="1"/>
    <col min="2525" max="2525" width="7.375" style="79" customWidth="1"/>
    <col min="2526" max="2527" width="6.875" style="79" customWidth="1"/>
    <col min="2528" max="2759" width="9" style="79"/>
    <col min="2760" max="2760" width="35.75" style="79" customWidth="1"/>
    <col min="2761" max="2762" width="8.5" style="79" customWidth="1"/>
    <col min="2763" max="2766" width="9" style="79"/>
    <col min="2767" max="2767" width="7.5" style="79" customWidth="1"/>
    <col min="2768" max="2768" width="7.25" style="79" customWidth="1"/>
    <col min="2769" max="2769" width="7.625" style="79" customWidth="1"/>
    <col min="2770" max="2770" width="8.125" style="79" customWidth="1"/>
    <col min="2771" max="2772" width="9" style="79"/>
    <col min="2773" max="2773" width="7" style="79" customWidth="1"/>
    <col min="2774" max="2775" width="7.625" style="79" customWidth="1"/>
    <col min="2776" max="2776" width="7.25" style="79" customWidth="1"/>
    <col min="2777" max="2777" width="7.625" style="79" customWidth="1"/>
    <col min="2778" max="2778" width="8.75" style="79" customWidth="1"/>
    <col min="2779" max="2779" width="9" style="79"/>
    <col min="2780" max="2780" width="7.875" style="79" customWidth="1"/>
    <col min="2781" max="2781" width="7.375" style="79" customWidth="1"/>
    <col min="2782" max="2783" width="6.875" style="79" customWidth="1"/>
    <col min="2784" max="3015" width="9" style="79"/>
    <col min="3016" max="3016" width="35.75" style="79" customWidth="1"/>
    <col min="3017" max="3018" width="8.5" style="79" customWidth="1"/>
    <col min="3019" max="3022" width="9" style="79"/>
    <col min="3023" max="3023" width="7.5" style="79" customWidth="1"/>
    <col min="3024" max="3024" width="7.25" style="79" customWidth="1"/>
    <col min="3025" max="3025" width="7.625" style="79" customWidth="1"/>
    <col min="3026" max="3026" width="8.125" style="79" customWidth="1"/>
    <col min="3027" max="3028" width="9" style="79"/>
    <col min="3029" max="3029" width="7" style="79" customWidth="1"/>
    <col min="3030" max="3031" width="7.625" style="79" customWidth="1"/>
    <col min="3032" max="3032" width="7.25" style="79" customWidth="1"/>
    <col min="3033" max="3033" width="7.625" style="79" customWidth="1"/>
    <col min="3034" max="3034" width="8.75" style="79" customWidth="1"/>
    <col min="3035" max="3035" width="9" style="79"/>
    <col min="3036" max="3036" width="7.875" style="79" customWidth="1"/>
    <col min="3037" max="3037" width="7.375" style="79" customWidth="1"/>
    <col min="3038" max="3039" width="6.875" style="79" customWidth="1"/>
    <col min="3040" max="3271" width="9" style="79"/>
    <col min="3272" max="3272" width="35.75" style="79" customWidth="1"/>
    <col min="3273" max="3274" width="8.5" style="79" customWidth="1"/>
    <col min="3275" max="3278" width="9" style="79"/>
    <col min="3279" max="3279" width="7.5" style="79" customWidth="1"/>
    <col min="3280" max="3280" width="7.25" style="79" customWidth="1"/>
    <col min="3281" max="3281" width="7.625" style="79" customWidth="1"/>
    <col min="3282" max="3282" width="8.125" style="79" customWidth="1"/>
    <col min="3283" max="3284" width="9" style="79"/>
    <col min="3285" max="3285" width="7" style="79" customWidth="1"/>
    <col min="3286" max="3287" width="7.625" style="79" customWidth="1"/>
    <col min="3288" max="3288" width="7.25" style="79" customWidth="1"/>
    <col min="3289" max="3289" width="7.625" style="79" customWidth="1"/>
    <col min="3290" max="3290" width="8.75" style="79" customWidth="1"/>
    <col min="3291" max="3291" width="9" style="79"/>
    <col min="3292" max="3292" width="7.875" style="79" customWidth="1"/>
    <col min="3293" max="3293" width="7.375" style="79" customWidth="1"/>
    <col min="3294" max="3295" width="6.875" style="79" customWidth="1"/>
    <col min="3296" max="3527" width="9" style="79"/>
    <col min="3528" max="3528" width="35.75" style="79" customWidth="1"/>
    <col min="3529" max="3530" width="8.5" style="79" customWidth="1"/>
    <col min="3531" max="3534" width="9" style="79"/>
    <col min="3535" max="3535" width="7.5" style="79" customWidth="1"/>
    <col min="3536" max="3536" width="7.25" style="79" customWidth="1"/>
    <col min="3537" max="3537" width="7.625" style="79" customWidth="1"/>
    <col min="3538" max="3538" width="8.125" style="79" customWidth="1"/>
    <col min="3539" max="3540" width="9" style="79"/>
    <col min="3541" max="3541" width="7" style="79" customWidth="1"/>
    <col min="3542" max="3543" width="7.625" style="79" customWidth="1"/>
    <col min="3544" max="3544" width="7.25" style="79" customWidth="1"/>
    <col min="3545" max="3545" width="7.625" style="79" customWidth="1"/>
    <col min="3546" max="3546" width="8.75" style="79" customWidth="1"/>
    <col min="3547" max="3547" width="9" style="79"/>
    <col min="3548" max="3548" width="7.875" style="79" customWidth="1"/>
    <col min="3549" max="3549" width="7.375" style="79" customWidth="1"/>
    <col min="3550" max="3551" width="6.875" style="79" customWidth="1"/>
    <col min="3552" max="3783" width="9" style="79"/>
    <col min="3784" max="3784" width="35.75" style="79" customWidth="1"/>
    <col min="3785" max="3786" width="8.5" style="79" customWidth="1"/>
    <col min="3787" max="3790" width="9" style="79"/>
    <col min="3791" max="3791" width="7.5" style="79" customWidth="1"/>
    <col min="3792" max="3792" width="7.25" style="79" customWidth="1"/>
    <col min="3793" max="3793" width="7.625" style="79" customWidth="1"/>
    <col min="3794" max="3794" width="8.125" style="79" customWidth="1"/>
    <col min="3795" max="3796" width="9" style="79"/>
    <col min="3797" max="3797" width="7" style="79" customWidth="1"/>
    <col min="3798" max="3799" width="7.625" style="79" customWidth="1"/>
    <col min="3800" max="3800" width="7.25" style="79" customWidth="1"/>
    <col min="3801" max="3801" width="7.625" style="79" customWidth="1"/>
    <col min="3802" max="3802" width="8.75" style="79" customWidth="1"/>
    <col min="3803" max="3803" width="9" style="79"/>
    <col min="3804" max="3804" width="7.875" style="79" customWidth="1"/>
    <col min="3805" max="3805" width="7.375" style="79" customWidth="1"/>
    <col min="3806" max="3807" width="6.875" style="79" customWidth="1"/>
    <col min="3808" max="4039" width="9" style="79"/>
    <col min="4040" max="4040" width="35.75" style="79" customWidth="1"/>
    <col min="4041" max="4042" width="8.5" style="79" customWidth="1"/>
    <col min="4043" max="4046" width="9" style="79"/>
    <col min="4047" max="4047" width="7.5" style="79" customWidth="1"/>
    <col min="4048" max="4048" width="7.25" style="79" customWidth="1"/>
    <col min="4049" max="4049" width="7.625" style="79" customWidth="1"/>
    <col min="4050" max="4050" width="8.125" style="79" customWidth="1"/>
    <col min="4051" max="4052" width="9" style="79"/>
    <col min="4053" max="4053" width="7" style="79" customWidth="1"/>
    <col min="4054" max="4055" width="7.625" style="79" customWidth="1"/>
    <col min="4056" max="4056" width="7.25" style="79" customWidth="1"/>
    <col min="4057" max="4057" width="7.625" style="79" customWidth="1"/>
    <col min="4058" max="4058" width="8.75" style="79" customWidth="1"/>
    <col min="4059" max="4059" width="9" style="79"/>
    <col min="4060" max="4060" width="7.875" style="79" customWidth="1"/>
    <col min="4061" max="4061" width="7.375" style="79" customWidth="1"/>
    <col min="4062" max="4063" width="6.875" style="79" customWidth="1"/>
    <col min="4064" max="4295" width="9" style="79"/>
    <col min="4296" max="4296" width="35.75" style="79" customWidth="1"/>
    <col min="4297" max="4298" width="8.5" style="79" customWidth="1"/>
    <col min="4299" max="4302" width="9" style="79"/>
    <col min="4303" max="4303" width="7.5" style="79" customWidth="1"/>
    <col min="4304" max="4304" width="7.25" style="79" customWidth="1"/>
    <col min="4305" max="4305" width="7.625" style="79" customWidth="1"/>
    <col min="4306" max="4306" width="8.125" style="79" customWidth="1"/>
    <col min="4307" max="4308" width="9" style="79"/>
    <col min="4309" max="4309" width="7" style="79" customWidth="1"/>
    <col min="4310" max="4311" width="7.625" style="79" customWidth="1"/>
    <col min="4312" max="4312" width="7.25" style="79" customWidth="1"/>
    <col min="4313" max="4313" width="7.625" style="79" customWidth="1"/>
    <col min="4314" max="4314" width="8.75" style="79" customWidth="1"/>
    <col min="4315" max="4315" width="9" style="79"/>
    <col min="4316" max="4316" width="7.875" style="79" customWidth="1"/>
    <col min="4317" max="4317" width="7.375" style="79" customWidth="1"/>
    <col min="4318" max="4319" width="6.875" style="79" customWidth="1"/>
    <col min="4320" max="4551" width="9" style="79"/>
    <col min="4552" max="4552" width="35.75" style="79" customWidth="1"/>
    <col min="4553" max="4554" width="8.5" style="79" customWidth="1"/>
    <col min="4555" max="4558" width="9" style="79"/>
    <col min="4559" max="4559" width="7.5" style="79" customWidth="1"/>
    <col min="4560" max="4560" width="7.25" style="79" customWidth="1"/>
    <col min="4561" max="4561" width="7.625" style="79" customWidth="1"/>
    <col min="4562" max="4562" width="8.125" style="79" customWidth="1"/>
    <col min="4563" max="4564" width="9" style="79"/>
    <col min="4565" max="4565" width="7" style="79" customWidth="1"/>
    <col min="4566" max="4567" width="7.625" style="79" customWidth="1"/>
    <col min="4568" max="4568" width="7.25" style="79" customWidth="1"/>
    <col min="4569" max="4569" width="7.625" style="79" customWidth="1"/>
    <col min="4570" max="4570" width="8.75" style="79" customWidth="1"/>
    <col min="4571" max="4571" width="9" style="79"/>
    <col min="4572" max="4572" width="7.875" style="79" customWidth="1"/>
    <col min="4573" max="4573" width="7.375" style="79" customWidth="1"/>
    <col min="4574" max="4575" width="6.875" style="79" customWidth="1"/>
    <col min="4576" max="4807" width="9" style="79"/>
    <col min="4808" max="4808" width="35.75" style="79" customWidth="1"/>
    <col min="4809" max="4810" width="8.5" style="79" customWidth="1"/>
    <col min="4811" max="4814" width="9" style="79"/>
    <col min="4815" max="4815" width="7.5" style="79" customWidth="1"/>
    <col min="4816" max="4816" width="7.25" style="79" customWidth="1"/>
    <col min="4817" max="4817" width="7.625" style="79" customWidth="1"/>
    <col min="4818" max="4818" width="8.125" style="79" customWidth="1"/>
    <col min="4819" max="4820" width="9" style="79"/>
    <col min="4821" max="4821" width="7" style="79" customWidth="1"/>
    <col min="4822" max="4823" width="7.625" style="79" customWidth="1"/>
    <col min="4824" max="4824" width="7.25" style="79" customWidth="1"/>
    <col min="4825" max="4825" width="7.625" style="79" customWidth="1"/>
    <col min="4826" max="4826" width="8.75" style="79" customWidth="1"/>
    <col min="4827" max="4827" width="9" style="79"/>
    <col min="4828" max="4828" width="7.875" style="79" customWidth="1"/>
    <col min="4829" max="4829" width="7.375" style="79" customWidth="1"/>
    <col min="4830" max="4831" width="6.875" style="79" customWidth="1"/>
    <col min="4832" max="5063" width="9" style="79"/>
    <col min="5064" max="5064" width="35.75" style="79" customWidth="1"/>
    <col min="5065" max="5066" width="8.5" style="79" customWidth="1"/>
    <col min="5067" max="5070" width="9" style="79"/>
    <col min="5071" max="5071" width="7.5" style="79" customWidth="1"/>
    <col min="5072" max="5072" width="7.25" style="79" customWidth="1"/>
    <col min="5073" max="5073" width="7.625" style="79" customWidth="1"/>
    <col min="5074" max="5074" width="8.125" style="79" customWidth="1"/>
    <col min="5075" max="5076" width="9" style="79"/>
    <col min="5077" max="5077" width="7" style="79" customWidth="1"/>
    <col min="5078" max="5079" width="7.625" style="79" customWidth="1"/>
    <col min="5080" max="5080" width="7.25" style="79" customWidth="1"/>
    <col min="5081" max="5081" width="7.625" style="79" customWidth="1"/>
    <col min="5082" max="5082" width="8.75" style="79" customWidth="1"/>
    <col min="5083" max="5083" width="9" style="79"/>
    <col min="5084" max="5084" width="7.875" style="79" customWidth="1"/>
    <col min="5085" max="5085" width="7.375" style="79" customWidth="1"/>
    <col min="5086" max="5087" width="6.875" style="79" customWidth="1"/>
    <col min="5088" max="5319" width="9" style="79"/>
    <col min="5320" max="5320" width="35.75" style="79" customWidth="1"/>
    <col min="5321" max="5322" width="8.5" style="79" customWidth="1"/>
    <col min="5323" max="5326" width="9" style="79"/>
    <col min="5327" max="5327" width="7.5" style="79" customWidth="1"/>
    <col min="5328" max="5328" width="7.25" style="79" customWidth="1"/>
    <col min="5329" max="5329" width="7.625" style="79" customWidth="1"/>
    <col min="5330" max="5330" width="8.125" style="79" customWidth="1"/>
    <col min="5331" max="5332" width="9" style="79"/>
    <col min="5333" max="5333" width="7" style="79" customWidth="1"/>
    <col min="5334" max="5335" width="7.625" style="79" customWidth="1"/>
    <col min="5336" max="5336" width="7.25" style="79" customWidth="1"/>
    <col min="5337" max="5337" width="7.625" style="79" customWidth="1"/>
    <col min="5338" max="5338" width="8.75" style="79" customWidth="1"/>
    <col min="5339" max="5339" width="9" style="79"/>
    <col min="5340" max="5340" width="7.875" style="79" customWidth="1"/>
    <col min="5341" max="5341" width="7.375" style="79" customWidth="1"/>
    <col min="5342" max="5343" width="6.875" style="79" customWidth="1"/>
    <col min="5344" max="5575" width="9" style="79"/>
    <col min="5576" max="5576" width="35.75" style="79" customWidth="1"/>
    <col min="5577" max="5578" width="8.5" style="79" customWidth="1"/>
    <col min="5579" max="5582" width="9" style="79"/>
    <col min="5583" max="5583" width="7.5" style="79" customWidth="1"/>
    <col min="5584" max="5584" width="7.25" style="79" customWidth="1"/>
    <col min="5585" max="5585" width="7.625" style="79" customWidth="1"/>
    <col min="5586" max="5586" width="8.125" style="79" customWidth="1"/>
    <col min="5587" max="5588" width="9" style="79"/>
    <col min="5589" max="5589" width="7" style="79" customWidth="1"/>
    <col min="5590" max="5591" width="7.625" style="79" customWidth="1"/>
    <col min="5592" max="5592" width="7.25" style="79" customWidth="1"/>
    <col min="5593" max="5593" width="7.625" style="79" customWidth="1"/>
    <col min="5594" max="5594" width="8.75" style="79" customWidth="1"/>
    <col min="5595" max="5595" width="9" style="79"/>
    <col min="5596" max="5596" width="7.875" style="79" customWidth="1"/>
    <col min="5597" max="5597" width="7.375" style="79" customWidth="1"/>
    <col min="5598" max="5599" width="6.875" style="79" customWidth="1"/>
    <col min="5600" max="5831" width="9" style="79"/>
    <col min="5832" max="5832" width="35.75" style="79" customWidth="1"/>
    <col min="5833" max="5834" width="8.5" style="79" customWidth="1"/>
    <col min="5835" max="5838" width="9" style="79"/>
    <col min="5839" max="5839" width="7.5" style="79" customWidth="1"/>
    <col min="5840" max="5840" width="7.25" style="79" customWidth="1"/>
    <col min="5841" max="5841" width="7.625" style="79" customWidth="1"/>
    <col min="5842" max="5842" width="8.125" style="79" customWidth="1"/>
    <col min="5843" max="5844" width="9" style="79"/>
    <col min="5845" max="5845" width="7" style="79" customWidth="1"/>
    <col min="5846" max="5847" width="7.625" style="79" customWidth="1"/>
    <col min="5848" max="5848" width="7.25" style="79" customWidth="1"/>
    <col min="5849" max="5849" width="7.625" style="79" customWidth="1"/>
    <col min="5850" max="5850" width="8.75" style="79" customWidth="1"/>
    <col min="5851" max="5851" width="9" style="79"/>
    <col min="5852" max="5852" width="7.875" style="79" customWidth="1"/>
    <col min="5853" max="5853" width="7.375" style="79" customWidth="1"/>
    <col min="5854" max="5855" width="6.875" style="79" customWidth="1"/>
    <col min="5856" max="6087" width="9" style="79"/>
    <col min="6088" max="6088" width="35.75" style="79" customWidth="1"/>
    <col min="6089" max="6090" width="8.5" style="79" customWidth="1"/>
    <col min="6091" max="6094" width="9" style="79"/>
    <col min="6095" max="6095" width="7.5" style="79" customWidth="1"/>
    <col min="6096" max="6096" width="7.25" style="79" customWidth="1"/>
    <col min="6097" max="6097" width="7.625" style="79" customWidth="1"/>
    <col min="6098" max="6098" width="8.125" style="79" customWidth="1"/>
    <col min="6099" max="6100" width="9" style="79"/>
    <col min="6101" max="6101" width="7" style="79" customWidth="1"/>
    <col min="6102" max="6103" width="7.625" style="79" customWidth="1"/>
    <col min="6104" max="6104" width="7.25" style="79" customWidth="1"/>
    <col min="6105" max="6105" width="7.625" style="79" customWidth="1"/>
    <col min="6106" max="6106" width="8.75" style="79" customWidth="1"/>
    <col min="6107" max="6107" width="9" style="79"/>
    <col min="6108" max="6108" width="7.875" style="79" customWidth="1"/>
    <col min="6109" max="6109" width="7.375" style="79" customWidth="1"/>
    <col min="6110" max="6111" width="6.875" style="79" customWidth="1"/>
    <col min="6112" max="6343" width="9" style="79"/>
    <col min="6344" max="6344" width="35.75" style="79" customWidth="1"/>
    <col min="6345" max="6346" width="8.5" style="79" customWidth="1"/>
    <col min="6347" max="6350" width="9" style="79"/>
    <col min="6351" max="6351" width="7.5" style="79" customWidth="1"/>
    <col min="6352" max="6352" width="7.25" style="79" customWidth="1"/>
    <col min="6353" max="6353" width="7.625" style="79" customWidth="1"/>
    <col min="6354" max="6354" width="8.125" style="79" customWidth="1"/>
    <col min="6355" max="6356" width="9" style="79"/>
    <col min="6357" max="6357" width="7" style="79" customWidth="1"/>
    <col min="6358" max="6359" width="7.625" style="79" customWidth="1"/>
    <col min="6360" max="6360" width="7.25" style="79" customWidth="1"/>
    <col min="6361" max="6361" width="7.625" style="79" customWidth="1"/>
    <col min="6362" max="6362" width="8.75" style="79" customWidth="1"/>
    <col min="6363" max="6363" width="9" style="79"/>
    <col min="6364" max="6364" width="7.875" style="79" customWidth="1"/>
    <col min="6365" max="6365" width="7.375" style="79" customWidth="1"/>
    <col min="6366" max="6367" width="6.875" style="79" customWidth="1"/>
    <col min="6368" max="6599" width="9" style="79"/>
    <col min="6600" max="6600" width="35.75" style="79" customWidth="1"/>
    <col min="6601" max="6602" width="8.5" style="79" customWidth="1"/>
    <col min="6603" max="6606" width="9" style="79"/>
    <col min="6607" max="6607" width="7.5" style="79" customWidth="1"/>
    <col min="6608" max="6608" width="7.25" style="79" customWidth="1"/>
    <col min="6609" max="6609" width="7.625" style="79" customWidth="1"/>
    <col min="6610" max="6610" width="8.125" style="79" customWidth="1"/>
    <col min="6611" max="6612" width="9" style="79"/>
    <col min="6613" max="6613" width="7" style="79" customWidth="1"/>
    <col min="6614" max="6615" width="7.625" style="79" customWidth="1"/>
    <col min="6616" max="6616" width="7.25" style="79" customWidth="1"/>
    <col min="6617" max="6617" width="7.625" style="79" customWidth="1"/>
    <col min="6618" max="6618" width="8.75" style="79" customWidth="1"/>
    <col min="6619" max="6619" width="9" style="79"/>
    <col min="6620" max="6620" width="7.875" style="79" customWidth="1"/>
    <col min="6621" max="6621" width="7.375" style="79" customWidth="1"/>
    <col min="6622" max="6623" width="6.875" style="79" customWidth="1"/>
    <col min="6624" max="6855" width="9" style="79"/>
    <col min="6856" max="6856" width="35.75" style="79" customWidth="1"/>
    <col min="6857" max="6858" width="8.5" style="79" customWidth="1"/>
    <col min="6859" max="6862" width="9" style="79"/>
    <col min="6863" max="6863" width="7.5" style="79" customWidth="1"/>
    <col min="6864" max="6864" width="7.25" style="79" customWidth="1"/>
    <col min="6865" max="6865" width="7.625" style="79" customWidth="1"/>
    <col min="6866" max="6866" width="8.125" style="79" customWidth="1"/>
    <col min="6867" max="6868" width="9" style="79"/>
    <col min="6869" max="6869" width="7" style="79" customWidth="1"/>
    <col min="6870" max="6871" width="7.625" style="79" customWidth="1"/>
    <col min="6872" max="6872" width="7.25" style="79" customWidth="1"/>
    <col min="6873" max="6873" width="7.625" style="79" customWidth="1"/>
    <col min="6874" max="6874" width="8.75" style="79" customWidth="1"/>
    <col min="6875" max="6875" width="9" style="79"/>
    <col min="6876" max="6876" width="7.875" style="79" customWidth="1"/>
    <col min="6877" max="6877" width="7.375" style="79" customWidth="1"/>
    <col min="6878" max="6879" width="6.875" style="79" customWidth="1"/>
    <col min="6880" max="7111" width="9" style="79"/>
    <col min="7112" max="7112" width="35.75" style="79" customWidth="1"/>
    <col min="7113" max="7114" width="8.5" style="79" customWidth="1"/>
    <col min="7115" max="7118" width="9" style="79"/>
    <col min="7119" max="7119" width="7.5" style="79" customWidth="1"/>
    <col min="7120" max="7120" width="7.25" style="79" customWidth="1"/>
    <col min="7121" max="7121" width="7.625" style="79" customWidth="1"/>
    <col min="7122" max="7122" width="8.125" style="79" customWidth="1"/>
    <col min="7123" max="7124" width="9" style="79"/>
    <col min="7125" max="7125" width="7" style="79" customWidth="1"/>
    <col min="7126" max="7127" width="7.625" style="79" customWidth="1"/>
    <col min="7128" max="7128" width="7.25" style="79" customWidth="1"/>
    <col min="7129" max="7129" width="7.625" style="79" customWidth="1"/>
    <col min="7130" max="7130" width="8.75" style="79" customWidth="1"/>
    <col min="7131" max="7131" width="9" style="79"/>
    <col min="7132" max="7132" width="7.875" style="79" customWidth="1"/>
    <col min="7133" max="7133" width="7.375" style="79" customWidth="1"/>
    <col min="7134" max="7135" width="6.875" style="79" customWidth="1"/>
    <col min="7136" max="7367" width="9" style="79"/>
    <col min="7368" max="7368" width="35.75" style="79" customWidth="1"/>
    <col min="7369" max="7370" width="8.5" style="79" customWidth="1"/>
    <col min="7371" max="7374" width="9" style="79"/>
    <col min="7375" max="7375" width="7.5" style="79" customWidth="1"/>
    <col min="7376" max="7376" width="7.25" style="79" customWidth="1"/>
    <col min="7377" max="7377" width="7.625" style="79" customWidth="1"/>
    <col min="7378" max="7378" width="8.125" style="79" customWidth="1"/>
    <col min="7379" max="7380" width="9" style="79"/>
    <col min="7381" max="7381" width="7" style="79" customWidth="1"/>
    <col min="7382" max="7383" width="7.625" style="79" customWidth="1"/>
    <col min="7384" max="7384" width="7.25" style="79" customWidth="1"/>
    <col min="7385" max="7385" width="7.625" style="79" customWidth="1"/>
    <col min="7386" max="7386" width="8.75" style="79" customWidth="1"/>
    <col min="7387" max="7387" width="9" style="79"/>
    <col min="7388" max="7388" width="7.875" style="79" customWidth="1"/>
    <col min="7389" max="7389" width="7.375" style="79" customWidth="1"/>
    <col min="7390" max="7391" width="6.875" style="79" customWidth="1"/>
    <col min="7392" max="7623" width="9" style="79"/>
    <col min="7624" max="7624" width="35.75" style="79" customWidth="1"/>
    <col min="7625" max="7626" width="8.5" style="79" customWidth="1"/>
    <col min="7627" max="7630" width="9" style="79"/>
    <col min="7631" max="7631" width="7.5" style="79" customWidth="1"/>
    <col min="7632" max="7632" width="7.25" style="79" customWidth="1"/>
    <col min="7633" max="7633" width="7.625" style="79" customWidth="1"/>
    <col min="7634" max="7634" width="8.125" style="79" customWidth="1"/>
    <col min="7635" max="7636" width="9" style="79"/>
    <col min="7637" max="7637" width="7" style="79" customWidth="1"/>
    <col min="7638" max="7639" width="7.625" style="79" customWidth="1"/>
    <col min="7640" max="7640" width="7.25" style="79" customWidth="1"/>
    <col min="7641" max="7641" width="7.625" style="79" customWidth="1"/>
    <col min="7642" max="7642" width="8.75" style="79" customWidth="1"/>
    <col min="7643" max="7643" width="9" style="79"/>
    <col min="7644" max="7644" width="7.875" style="79" customWidth="1"/>
    <col min="7645" max="7645" width="7.375" style="79" customWidth="1"/>
    <col min="7646" max="7647" width="6.875" style="79" customWidth="1"/>
    <col min="7648" max="7879" width="9" style="79"/>
    <col min="7880" max="7880" width="35.75" style="79" customWidth="1"/>
    <col min="7881" max="7882" width="8.5" style="79" customWidth="1"/>
    <col min="7883" max="7886" width="9" style="79"/>
    <col min="7887" max="7887" width="7.5" style="79" customWidth="1"/>
    <col min="7888" max="7888" width="7.25" style="79" customWidth="1"/>
    <col min="7889" max="7889" width="7.625" style="79" customWidth="1"/>
    <col min="7890" max="7890" width="8.125" style="79" customWidth="1"/>
    <col min="7891" max="7892" width="9" style="79"/>
    <col min="7893" max="7893" width="7" style="79" customWidth="1"/>
    <col min="7894" max="7895" width="7.625" style="79" customWidth="1"/>
    <col min="7896" max="7896" width="7.25" style="79" customWidth="1"/>
    <col min="7897" max="7897" width="7.625" style="79" customWidth="1"/>
    <col min="7898" max="7898" width="8.75" style="79" customWidth="1"/>
    <col min="7899" max="7899" width="9" style="79"/>
    <col min="7900" max="7900" width="7.875" style="79" customWidth="1"/>
    <col min="7901" max="7901" width="7.375" style="79" customWidth="1"/>
    <col min="7902" max="7903" width="6.875" style="79" customWidth="1"/>
    <col min="7904" max="8135" width="9" style="79"/>
    <col min="8136" max="8136" width="35.75" style="79" customWidth="1"/>
    <col min="8137" max="8138" width="8.5" style="79" customWidth="1"/>
    <col min="8139" max="8142" width="9" style="79"/>
    <col min="8143" max="8143" width="7.5" style="79" customWidth="1"/>
    <col min="8144" max="8144" width="7.25" style="79" customWidth="1"/>
    <col min="8145" max="8145" width="7.625" style="79" customWidth="1"/>
    <col min="8146" max="8146" width="8.125" style="79" customWidth="1"/>
    <col min="8147" max="8148" width="9" style="79"/>
    <col min="8149" max="8149" width="7" style="79" customWidth="1"/>
    <col min="8150" max="8151" width="7.625" style="79" customWidth="1"/>
    <col min="8152" max="8152" width="7.25" style="79" customWidth="1"/>
    <col min="8153" max="8153" width="7.625" style="79" customWidth="1"/>
    <col min="8154" max="8154" width="8.75" style="79" customWidth="1"/>
    <col min="8155" max="8155" width="9" style="79"/>
    <col min="8156" max="8156" width="7.875" style="79" customWidth="1"/>
    <col min="8157" max="8157" width="7.375" style="79" customWidth="1"/>
    <col min="8158" max="8159" width="6.875" style="79" customWidth="1"/>
    <col min="8160" max="8391" width="9" style="79"/>
    <col min="8392" max="8392" width="35.75" style="79" customWidth="1"/>
    <col min="8393" max="8394" width="8.5" style="79" customWidth="1"/>
    <col min="8395" max="8398" width="9" style="79"/>
    <col min="8399" max="8399" width="7.5" style="79" customWidth="1"/>
    <col min="8400" max="8400" width="7.25" style="79" customWidth="1"/>
    <col min="8401" max="8401" width="7.625" style="79" customWidth="1"/>
    <col min="8402" max="8402" width="8.125" style="79" customWidth="1"/>
    <col min="8403" max="8404" width="9" style="79"/>
    <col min="8405" max="8405" width="7" style="79" customWidth="1"/>
    <col min="8406" max="8407" width="7.625" style="79" customWidth="1"/>
    <col min="8408" max="8408" width="7.25" style="79" customWidth="1"/>
    <col min="8409" max="8409" width="7.625" style="79" customWidth="1"/>
    <col min="8410" max="8410" width="8.75" style="79" customWidth="1"/>
    <col min="8411" max="8411" width="9" style="79"/>
    <col min="8412" max="8412" width="7.875" style="79" customWidth="1"/>
    <col min="8413" max="8413" width="7.375" style="79" customWidth="1"/>
    <col min="8414" max="8415" width="6.875" style="79" customWidth="1"/>
    <col min="8416" max="8647" width="9" style="79"/>
    <col min="8648" max="8648" width="35.75" style="79" customWidth="1"/>
    <col min="8649" max="8650" width="8.5" style="79" customWidth="1"/>
    <col min="8651" max="8654" width="9" style="79"/>
    <col min="8655" max="8655" width="7.5" style="79" customWidth="1"/>
    <col min="8656" max="8656" width="7.25" style="79" customWidth="1"/>
    <col min="8657" max="8657" width="7.625" style="79" customWidth="1"/>
    <col min="8658" max="8658" width="8.125" style="79" customWidth="1"/>
    <col min="8659" max="8660" width="9" style="79"/>
    <col min="8661" max="8661" width="7" style="79" customWidth="1"/>
    <col min="8662" max="8663" width="7.625" style="79" customWidth="1"/>
    <col min="8664" max="8664" width="7.25" style="79" customWidth="1"/>
    <col min="8665" max="8665" width="7.625" style="79" customWidth="1"/>
    <col min="8666" max="8666" width="8.75" style="79" customWidth="1"/>
    <col min="8667" max="8667" width="9" style="79"/>
    <col min="8668" max="8668" width="7.875" style="79" customWidth="1"/>
    <col min="8669" max="8669" width="7.375" style="79" customWidth="1"/>
    <col min="8670" max="8671" width="6.875" style="79" customWidth="1"/>
    <col min="8672" max="8903" width="9" style="79"/>
    <col min="8904" max="8904" width="35.75" style="79" customWidth="1"/>
    <col min="8905" max="8906" width="8.5" style="79" customWidth="1"/>
    <col min="8907" max="8910" width="9" style="79"/>
    <col min="8911" max="8911" width="7.5" style="79" customWidth="1"/>
    <col min="8912" max="8912" width="7.25" style="79" customWidth="1"/>
    <col min="8913" max="8913" width="7.625" style="79" customWidth="1"/>
    <col min="8914" max="8914" width="8.125" style="79" customWidth="1"/>
    <col min="8915" max="8916" width="9" style="79"/>
    <col min="8917" max="8917" width="7" style="79" customWidth="1"/>
    <col min="8918" max="8919" width="7.625" style="79" customWidth="1"/>
    <col min="8920" max="8920" width="7.25" style="79" customWidth="1"/>
    <col min="8921" max="8921" width="7.625" style="79" customWidth="1"/>
    <col min="8922" max="8922" width="8.75" style="79" customWidth="1"/>
    <col min="8923" max="8923" width="9" style="79"/>
    <col min="8924" max="8924" width="7.875" style="79" customWidth="1"/>
    <col min="8925" max="8925" width="7.375" style="79" customWidth="1"/>
    <col min="8926" max="8927" width="6.875" style="79" customWidth="1"/>
    <col min="8928" max="9159" width="9" style="79"/>
    <col min="9160" max="9160" width="35.75" style="79" customWidth="1"/>
    <col min="9161" max="9162" width="8.5" style="79" customWidth="1"/>
    <col min="9163" max="9166" width="9" style="79"/>
    <col min="9167" max="9167" width="7.5" style="79" customWidth="1"/>
    <col min="9168" max="9168" width="7.25" style="79" customWidth="1"/>
    <col min="9169" max="9169" width="7.625" style="79" customWidth="1"/>
    <col min="9170" max="9170" width="8.125" style="79" customWidth="1"/>
    <col min="9171" max="9172" width="9" style="79"/>
    <col min="9173" max="9173" width="7" style="79" customWidth="1"/>
    <col min="9174" max="9175" width="7.625" style="79" customWidth="1"/>
    <col min="9176" max="9176" width="7.25" style="79" customWidth="1"/>
    <col min="9177" max="9177" width="7.625" style="79" customWidth="1"/>
    <col min="9178" max="9178" width="8.75" style="79" customWidth="1"/>
    <col min="9179" max="9179" width="9" style="79"/>
    <col min="9180" max="9180" width="7.875" style="79" customWidth="1"/>
    <col min="9181" max="9181" width="7.375" style="79" customWidth="1"/>
    <col min="9182" max="9183" width="6.875" style="79" customWidth="1"/>
    <col min="9184" max="9415" width="9" style="79"/>
    <col min="9416" max="9416" width="35.75" style="79" customWidth="1"/>
    <col min="9417" max="9418" width="8.5" style="79" customWidth="1"/>
    <col min="9419" max="9422" width="9" style="79"/>
    <col min="9423" max="9423" width="7.5" style="79" customWidth="1"/>
    <col min="9424" max="9424" width="7.25" style="79" customWidth="1"/>
    <col min="9425" max="9425" width="7.625" style="79" customWidth="1"/>
    <col min="9426" max="9426" width="8.125" style="79" customWidth="1"/>
    <col min="9427" max="9428" width="9" style="79"/>
    <col min="9429" max="9429" width="7" style="79" customWidth="1"/>
    <col min="9430" max="9431" width="7.625" style="79" customWidth="1"/>
    <col min="9432" max="9432" width="7.25" style="79" customWidth="1"/>
    <col min="9433" max="9433" width="7.625" style="79" customWidth="1"/>
    <col min="9434" max="9434" width="8.75" style="79" customWidth="1"/>
    <col min="9435" max="9435" width="9" style="79"/>
    <col min="9436" max="9436" width="7.875" style="79" customWidth="1"/>
    <col min="9437" max="9437" width="7.375" style="79" customWidth="1"/>
    <col min="9438" max="9439" width="6.875" style="79" customWidth="1"/>
    <col min="9440" max="9671" width="9" style="79"/>
    <col min="9672" max="9672" width="35.75" style="79" customWidth="1"/>
    <col min="9673" max="9674" width="8.5" style="79" customWidth="1"/>
    <col min="9675" max="9678" width="9" style="79"/>
    <col min="9679" max="9679" width="7.5" style="79" customWidth="1"/>
    <col min="9680" max="9680" width="7.25" style="79" customWidth="1"/>
    <col min="9681" max="9681" width="7.625" style="79" customWidth="1"/>
    <col min="9682" max="9682" width="8.125" style="79" customWidth="1"/>
    <col min="9683" max="9684" width="9" style="79"/>
    <col min="9685" max="9685" width="7" style="79" customWidth="1"/>
    <col min="9686" max="9687" width="7.625" style="79" customWidth="1"/>
    <col min="9688" max="9688" width="7.25" style="79" customWidth="1"/>
    <col min="9689" max="9689" width="7.625" style="79" customWidth="1"/>
    <col min="9690" max="9690" width="8.75" style="79" customWidth="1"/>
    <col min="9691" max="9691" width="9" style="79"/>
    <col min="9692" max="9692" width="7.875" style="79" customWidth="1"/>
    <col min="9693" max="9693" width="7.375" style="79" customWidth="1"/>
    <col min="9694" max="9695" width="6.875" style="79" customWidth="1"/>
    <col min="9696" max="9927" width="9" style="79"/>
    <col min="9928" max="9928" width="35.75" style="79" customWidth="1"/>
    <col min="9929" max="9930" width="8.5" style="79" customWidth="1"/>
    <col min="9931" max="9934" width="9" style="79"/>
    <col min="9935" max="9935" width="7.5" style="79" customWidth="1"/>
    <col min="9936" max="9936" width="7.25" style="79" customWidth="1"/>
    <col min="9937" max="9937" width="7.625" style="79" customWidth="1"/>
    <col min="9938" max="9938" width="8.125" style="79" customWidth="1"/>
    <col min="9939" max="9940" width="9" style="79"/>
    <col min="9941" max="9941" width="7" style="79" customWidth="1"/>
    <col min="9942" max="9943" width="7.625" style="79" customWidth="1"/>
    <col min="9944" max="9944" width="7.25" style="79" customWidth="1"/>
    <col min="9945" max="9945" width="7.625" style="79" customWidth="1"/>
    <col min="9946" max="9946" width="8.75" style="79" customWidth="1"/>
    <col min="9947" max="9947" width="9" style="79"/>
    <col min="9948" max="9948" width="7.875" style="79" customWidth="1"/>
    <col min="9949" max="9949" width="7.375" style="79" customWidth="1"/>
    <col min="9950" max="9951" width="6.875" style="79" customWidth="1"/>
    <col min="9952" max="10183" width="9" style="79"/>
    <col min="10184" max="10184" width="35.75" style="79" customWidth="1"/>
    <col min="10185" max="10186" width="8.5" style="79" customWidth="1"/>
    <col min="10187" max="10190" width="9" style="79"/>
    <col min="10191" max="10191" width="7.5" style="79" customWidth="1"/>
    <col min="10192" max="10192" width="7.25" style="79" customWidth="1"/>
    <col min="10193" max="10193" width="7.625" style="79" customWidth="1"/>
    <col min="10194" max="10194" width="8.125" style="79" customWidth="1"/>
    <col min="10195" max="10196" width="9" style="79"/>
    <col min="10197" max="10197" width="7" style="79" customWidth="1"/>
    <col min="10198" max="10199" width="7.625" style="79" customWidth="1"/>
    <col min="10200" max="10200" width="7.25" style="79" customWidth="1"/>
    <col min="10201" max="10201" width="7.625" style="79" customWidth="1"/>
    <col min="10202" max="10202" width="8.75" style="79" customWidth="1"/>
    <col min="10203" max="10203" width="9" style="79"/>
    <col min="10204" max="10204" width="7.875" style="79" customWidth="1"/>
    <col min="10205" max="10205" width="7.375" style="79" customWidth="1"/>
    <col min="10206" max="10207" width="6.875" style="79" customWidth="1"/>
    <col min="10208" max="10439" width="9" style="79"/>
    <col min="10440" max="10440" width="35.75" style="79" customWidth="1"/>
    <col min="10441" max="10442" width="8.5" style="79" customWidth="1"/>
    <col min="10443" max="10446" width="9" style="79"/>
    <col min="10447" max="10447" width="7.5" style="79" customWidth="1"/>
    <col min="10448" max="10448" width="7.25" style="79" customWidth="1"/>
    <col min="10449" max="10449" width="7.625" style="79" customWidth="1"/>
    <col min="10450" max="10450" width="8.125" style="79" customWidth="1"/>
    <col min="10451" max="10452" width="9" style="79"/>
    <col min="10453" max="10453" width="7" style="79" customWidth="1"/>
    <col min="10454" max="10455" width="7.625" style="79" customWidth="1"/>
    <col min="10456" max="10456" width="7.25" style="79" customWidth="1"/>
    <col min="10457" max="10457" width="7.625" style="79" customWidth="1"/>
    <col min="10458" max="10458" width="8.75" style="79" customWidth="1"/>
    <col min="10459" max="10459" width="9" style="79"/>
    <col min="10460" max="10460" width="7.875" style="79" customWidth="1"/>
    <col min="10461" max="10461" width="7.375" style="79" customWidth="1"/>
    <col min="10462" max="10463" width="6.875" style="79" customWidth="1"/>
    <col min="10464" max="10695" width="9" style="79"/>
    <col min="10696" max="10696" width="35.75" style="79" customWidth="1"/>
    <col min="10697" max="10698" width="8.5" style="79" customWidth="1"/>
    <col min="10699" max="10702" width="9" style="79"/>
    <col min="10703" max="10703" width="7.5" style="79" customWidth="1"/>
    <col min="10704" max="10704" width="7.25" style="79" customWidth="1"/>
    <col min="10705" max="10705" width="7.625" style="79" customWidth="1"/>
    <col min="10706" max="10706" width="8.125" style="79" customWidth="1"/>
    <col min="10707" max="10708" width="9" style="79"/>
    <col min="10709" max="10709" width="7" style="79" customWidth="1"/>
    <col min="10710" max="10711" width="7.625" style="79" customWidth="1"/>
    <col min="10712" max="10712" width="7.25" style="79" customWidth="1"/>
    <col min="10713" max="10713" width="7.625" style="79" customWidth="1"/>
    <col min="10714" max="10714" width="8.75" style="79" customWidth="1"/>
    <col min="10715" max="10715" width="9" style="79"/>
    <col min="10716" max="10716" width="7.875" style="79" customWidth="1"/>
    <col min="10717" max="10717" width="7.375" style="79" customWidth="1"/>
    <col min="10718" max="10719" width="6.875" style="79" customWidth="1"/>
    <col min="10720" max="10951" width="9" style="79"/>
    <col min="10952" max="10952" width="35.75" style="79" customWidth="1"/>
    <col min="10953" max="10954" width="8.5" style="79" customWidth="1"/>
    <col min="10955" max="10958" width="9" style="79"/>
    <col min="10959" max="10959" width="7.5" style="79" customWidth="1"/>
    <col min="10960" max="10960" width="7.25" style="79" customWidth="1"/>
    <col min="10961" max="10961" width="7.625" style="79" customWidth="1"/>
    <col min="10962" max="10962" width="8.125" style="79" customWidth="1"/>
    <col min="10963" max="10964" width="9" style="79"/>
    <col min="10965" max="10965" width="7" style="79" customWidth="1"/>
    <col min="10966" max="10967" width="7.625" style="79" customWidth="1"/>
    <col min="10968" max="10968" width="7.25" style="79" customWidth="1"/>
    <col min="10969" max="10969" width="7.625" style="79" customWidth="1"/>
    <col min="10970" max="10970" width="8.75" style="79" customWidth="1"/>
    <col min="10971" max="10971" width="9" style="79"/>
    <col min="10972" max="10972" width="7.875" style="79" customWidth="1"/>
    <col min="10973" max="10973" width="7.375" style="79" customWidth="1"/>
    <col min="10974" max="10975" width="6.875" style="79" customWidth="1"/>
    <col min="10976" max="11207" width="9" style="79"/>
    <col min="11208" max="11208" width="35.75" style="79" customWidth="1"/>
    <col min="11209" max="11210" width="8.5" style="79" customWidth="1"/>
    <col min="11211" max="11214" width="9" style="79"/>
    <col min="11215" max="11215" width="7.5" style="79" customWidth="1"/>
    <col min="11216" max="11216" width="7.25" style="79" customWidth="1"/>
    <col min="11217" max="11217" width="7.625" style="79" customWidth="1"/>
    <col min="11218" max="11218" width="8.125" style="79" customWidth="1"/>
    <col min="11219" max="11220" width="9" style="79"/>
    <col min="11221" max="11221" width="7" style="79" customWidth="1"/>
    <col min="11222" max="11223" width="7.625" style="79" customWidth="1"/>
    <col min="11224" max="11224" width="7.25" style="79" customWidth="1"/>
    <col min="11225" max="11225" width="7.625" style="79" customWidth="1"/>
    <col min="11226" max="11226" width="8.75" style="79" customWidth="1"/>
    <col min="11227" max="11227" width="9" style="79"/>
    <col min="11228" max="11228" width="7.875" style="79" customWidth="1"/>
    <col min="11229" max="11229" width="7.375" style="79" customWidth="1"/>
    <col min="11230" max="11231" width="6.875" style="79" customWidth="1"/>
    <col min="11232" max="11463" width="9" style="79"/>
    <col min="11464" max="11464" width="35.75" style="79" customWidth="1"/>
    <col min="11465" max="11466" width="8.5" style="79" customWidth="1"/>
    <col min="11467" max="11470" width="9" style="79"/>
    <col min="11471" max="11471" width="7.5" style="79" customWidth="1"/>
    <col min="11472" max="11472" width="7.25" style="79" customWidth="1"/>
    <col min="11473" max="11473" width="7.625" style="79" customWidth="1"/>
    <col min="11474" max="11474" width="8.125" style="79" customWidth="1"/>
    <col min="11475" max="11476" width="9" style="79"/>
    <col min="11477" max="11477" width="7" style="79" customWidth="1"/>
    <col min="11478" max="11479" width="7.625" style="79" customWidth="1"/>
    <col min="11480" max="11480" width="7.25" style="79" customWidth="1"/>
    <col min="11481" max="11481" width="7.625" style="79" customWidth="1"/>
    <col min="11482" max="11482" width="8.75" style="79" customWidth="1"/>
    <col min="11483" max="11483" width="9" style="79"/>
    <col min="11484" max="11484" width="7.875" style="79" customWidth="1"/>
    <col min="11485" max="11485" width="7.375" style="79" customWidth="1"/>
    <col min="11486" max="11487" width="6.875" style="79" customWidth="1"/>
    <col min="11488" max="11719" width="9" style="79"/>
    <col min="11720" max="11720" width="35.75" style="79" customWidth="1"/>
    <col min="11721" max="11722" width="8.5" style="79" customWidth="1"/>
    <col min="11723" max="11726" width="9" style="79"/>
    <col min="11727" max="11727" width="7.5" style="79" customWidth="1"/>
    <col min="11728" max="11728" width="7.25" style="79" customWidth="1"/>
    <col min="11729" max="11729" width="7.625" style="79" customWidth="1"/>
    <col min="11730" max="11730" width="8.125" style="79" customWidth="1"/>
    <col min="11731" max="11732" width="9" style="79"/>
    <col min="11733" max="11733" width="7" style="79" customWidth="1"/>
    <col min="11734" max="11735" width="7.625" style="79" customWidth="1"/>
    <col min="11736" max="11736" width="7.25" style="79" customWidth="1"/>
    <col min="11737" max="11737" width="7.625" style="79" customWidth="1"/>
    <col min="11738" max="11738" width="8.75" style="79" customWidth="1"/>
    <col min="11739" max="11739" width="9" style="79"/>
    <col min="11740" max="11740" width="7.875" style="79" customWidth="1"/>
    <col min="11741" max="11741" width="7.375" style="79" customWidth="1"/>
    <col min="11742" max="11743" width="6.875" style="79" customWidth="1"/>
    <col min="11744" max="11975" width="9" style="79"/>
    <col min="11976" max="11976" width="35.75" style="79" customWidth="1"/>
    <col min="11977" max="11978" width="8.5" style="79" customWidth="1"/>
    <col min="11979" max="11982" width="9" style="79"/>
    <col min="11983" max="11983" width="7.5" style="79" customWidth="1"/>
    <col min="11984" max="11984" width="7.25" style="79" customWidth="1"/>
    <col min="11985" max="11985" width="7.625" style="79" customWidth="1"/>
    <col min="11986" max="11986" width="8.125" style="79" customWidth="1"/>
    <col min="11987" max="11988" width="9" style="79"/>
    <col min="11989" max="11989" width="7" style="79" customWidth="1"/>
    <col min="11990" max="11991" width="7.625" style="79" customWidth="1"/>
    <col min="11992" max="11992" width="7.25" style="79" customWidth="1"/>
    <col min="11993" max="11993" width="7.625" style="79" customWidth="1"/>
    <col min="11994" max="11994" width="8.75" style="79" customWidth="1"/>
    <col min="11995" max="11995" width="9" style="79"/>
    <col min="11996" max="11996" width="7.875" style="79" customWidth="1"/>
    <col min="11997" max="11997" width="7.375" style="79" customWidth="1"/>
    <col min="11998" max="11999" width="6.875" style="79" customWidth="1"/>
    <col min="12000" max="12231" width="9" style="79"/>
    <col min="12232" max="12232" width="35.75" style="79" customWidth="1"/>
    <col min="12233" max="12234" width="8.5" style="79" customWidth="1"/>
    <col min="12235" max="12238" width="9" style="79"/>
    <col min="12239" max="12239" width="7.5" style="79" customWidth="1"/>
    <col min="12240" max="12240" width="7.25" style="79" customWidth="1"/>
    <col min="12241" max="12241" width="7.625" style="79" customWidth="1"/>
    <col min="12242" max="12242" width="8.125" style="79" customWidth="1"/>
    <col min="12243" max="12244" width="9" style="79"/>
    <col min="12245" max="12245" width="7" style="79" customWidth="1"/>
    <col min="12246" max="12247" width="7.625" style="79" customWidth="1"/>
    <col min="12248" max="12248" width="7.25" style="79" customWidth="1"/>
    <col min="12249" max="12249" width="7.625" style="79" customWidth="1"/>
    <col min="12250" max="12250" width="8.75" style="79" customWidth="1"/>
    <col min="12251" max="12251" width="9" style="79"/>
    <col min="12252" max="12252" width="7.875" style="79" customWidth="1"/>
    <col min="12253" max="12253" width="7.375" style="79" customWidth="1"/>
    <col min="12254" max="12255" width="6.875" style="79" customWidth="1"/>
    <col min="12256" max="12487" width="9" style="79"/>
    <col min="12488" max="12488" width="35.75" style="79" customWidth="1"/>
    <col min="12489" max="12490" width="8.5" style="79" customWidth="1"/>
    <col min="12491" max="12494" width="9" style="79"/>
    <col min="12495" max="12495" width="7.5" style="79" customWidth="1"/>
    <col min="12496" max="12496" width="7.25" style="79" customWidth="1"/>
    <col min="12497" max="12497" width="7.625" style="79" customWidth="1"/>
    <col min="12498" max="12498" width="8.125" style="79" customWidth="1"/>
    <col min="12499" max="12500" width="9" style="79"/>
    <col min="12501" max="12501" width="7" style="79" customWidth="1"/>
    <col min="12502" max="12503" width="7.625" style="79" customWidth="1"/>
    <col min="12504" max="12504" width="7.25" style="79" customWidth="1"/>
    <col min="12505" max="12505" width="7.625" style="79" customWidth="1"/>
    <col min="12506" max="12506" width="8.75" style="79" customWidth="1"/>
    <col min="12507" max="12507" width="9" style="79"/>
    <col min="12508" max="12508" width="7.875" style="79" customWidth="1"/>
    <col min="12509" max="12509" width="7.375" style="79" customWidth="1"/>
    <col min="12510" max="12511" width="6.875" style="79" customWidth="1"/>
    <col min="12512" max="12743" width="9" style="79"/>
    <col min="12744" max="12744" width="35.75" style="79" customWidth="1"/>
    <col min="12745" max="12746" width="8.5" style="79" customWidth="1"/>
    <col min="12747" max="12750" width="9" style="79"/>
    <col min="12751" max="12751" width="7.5" style="79" customWidth="1"/>
    <col min="12752" max="12752" width="7.25" style="79" customWidth="1"/>
    <col min="12753" max="12753" width="7.625" style="79" customWidth="1"/>
    <col min="12754" max="12754" width="8.125" style="79" customWidth="1"/>
    <col min="12755" max="12756" width="9" style="79"/>
    <col min="12757" max="12757" width="7" style="79" customWidth="1"/>
    <col min="12758" max="12759" width="7.625" style="79" customWidth="1"/>
    <col min="12760" max="12760" width="7.25" style="79" customWidth="1"/>
    <col min="12761" max="12761" width="7.625" style="79" customWidth="1"/>
    <col min="12762" max="12762" width="8.75" style="79" customWidth="1"/>
    <col min="12763" max="12763" width="9" style="79"/>
    <col min="12764" max="12764" width="7.875" style="79" customWidth="1"/>
    <col min="12765" max="12765" width="7.375" style="79" customWidth="1"/>
    <col min="12766" max="12767" width="6.875" style="79" customWidth="1"/>
    <col min="12768" max="12999" width="9" style="79"/>
    <col min="13000" max="13000" width="35.75" style="79" customWidth="1"/>
    <col min="13001" max="13002" width="8.5" style="79" customWidth="1"/>
    <col min="13003" max="13006" width="9" style="79"/>
    <col min="13007" max="13007" width="7.5" style="79" customWidth="1"/>
    <col min="13008" max="13008" width="7.25" style="79" customWidth="1"/>
    <col min="13009" max="13009" width="7.625" style="79" customWidth="1"/>
    <col min="13010" max="13010" width="8.125" style="79" customWidth="1"/>
    <col min="13011" max="13012" width="9" style="79"/>
    <col min="13013" max="13013" width="7" style="79" customWidth="1"/>
    <col min="13014" max="13015" width="7.625" style="79" customWidth="1"/>
    <col min="13016" max="13016" width="7.25" style="79" customWidth="1"/>
    <col min="13017" max="13017" width="7.625" style="79" customWidth="1"/>
    <col min="13018" max="13018" width="8.75" style="79" customWidth="1"/>
    <col min="13019" max="13019" width="9" style="79"/>
    <col min="13020" max="13020" width="7.875" style="79" customWidth="1"/>
    <col min="13021" max="13021" width="7.375" style="79" customWidth="1"/>
    <col min="13022" max="13023" width="6.875" style="79" customWidth="1"/>
    <col min="13024" max="13255" width="9" style="79"/>
    <col min="13256" max="13256" width="35.75" style="79" customWidth="1"/>
    <col min="13257" max="13258" width="8.5" style="79" customWidth="1"/>
    <col min="13259" max="13262" width="9" style="79"/>
    <col min="13263" max="13263" width="7.5" style="79" customWidth="1"/>
    <col min="13264" max="13264" width="7.25" style="79" customWidth="1"/>
    <col min="13265" max="13265" width="7.625" style="79" customWidth="1"/>
    <col min="13266" max="13266" width="8.125" style="79" customWidth="1"/>
    <col min="13267" max="13268" width="9" style="79"/>
    <col min="13269" max="13269" width="7" style="79" customWidth="1"/>
    <col min="13270" max="13271" width="7.625" style="79" customWidth="1"/>
    <col min="13272" max="13272" width="7.25" style="79" customWidth="1"/>
    <col min="13273" max="13273" width="7.625" style="79" customWidth="1"/>
    <col min="13274" max="13274" width="8.75" style="79" customWidth="1"/>
    <col min="13275" max="13275" width="9" style="79"/>
    <col min="13276" max="13276" width="7.875" style="79" customWidth="1"/>
    <col min="13277" max="13277" width="7.375" style="79" customWidth="1"/>
    <col min="13278" max="13279" width="6.875" style="79" customWidth="1"/>
    <col min="13280" max="13511" width="9" style="79"/>
    <col min="13512" max="13512" width="35.75" style="79" customWidth="1"/>
    <col min="13513" max="13514" width="8.5" style="79" customWidth="1"/>
    <col min="13515" max="13518" width="9" style="79"/>
    <col min="13519" max="13519" width="7.5" style="79" customWidth="1"/>
    <col min="13520" max="13520" width="7.25" style="79" customWidth="1"/>
    <col min="13521" max="13521" width="7.625" style="79" customWidth="1"/>
    <col min="13522" max="13522" width="8.125" style="79" customWidth="1"/>
    <col min="13523" max="13524" width="9" style="79"/>
    <col min="13525" max="13525" width="7" style="79" customWidth="1"/>
    <col min="13526" max="13527" width="7.625" style="79" customWidth="1"/>
    <col min="13528" max="13528" width="7.25" style="79" customWidth="1"/>
    <col min="13529" max="13529" width="7.625" style="79" customWidth="1"/>
    <col min="13530" max="13530" width="8.75" style="79" customWidth="1"/>
    <col min="13531" max="13531" width="9" style="79"/>
    <col min="13532" max="13532" width="7.875" style="79" customWidth="1"/>
    <col min="13533" max="13533" width="7.375" style="79" customWidth="1"/>
    <col min="13534" max="13535" width="6.875" style="79" customWidth="1"/>
    <col min="13536" max="13767" width="9" style="79"/>
    <col min="13768" max="13768" width="35.75" style="79" customWidth="1"/>
    <col min="13769" max="13770" width="8.5" style="79" customWidth="1"/>
    <col min="13771" max="13774" width="9" style="79"/>
    <col min="13775" max="13775" width="7.5" style="79" customWidth="1"/>
    <col min="13776" max="13776" width="7.25" style="79" customWidth="1"/>
    <col min="13777" max="13777" width="7.625" style="79" customWidth="1"/>
    <col min="13778" max="13778" width="8.125" style="79" customWidth="1"/>
    <col min="13779" max="13780" width="9" style="79"/>
    <col min="13781" max="13781" width="7" style="79" customWidth="1"/>
    <col min="13782" max="13783" width="7.625" style="79" customWidth="1"/>
    <col min="13784" max="13784" width="7.25" style="79" customWidth="1"/>
    <col min="13785" max="13785" width="7.625" style="79" customWidth="1"/>
    <col min="13786" max="13786" width="8.75" style="79" customWidth="1"/>
    <col min="13787" max="13787" width="9" style="79"/>
    <col min="13788" max="13788" width="7.875" style="79" customWidth="1"/>
    <col min="13789" max="13789" width="7.375" style="79" customWidth="1"/>
    <col min="13790" max="13791" width="6.875" style="79" customWidth="1"/>
    <col min="13792" max="14023" width="9" style="79"/>
    <col min="14024" max="14024" width="35.75" style="79" customWidth="1"/>
    <col min="14025" max="14026" width="8.5" style="79" customWidth="1"/>
    <col min="14027" max="14030" width="9" style="79"/>
    <col min="14031" max="14031" width="7.5" style="79" customWidth="1"/>
    <col min="14032" max="14032" width="7.25" style="79" customWidth="1"/>
    <col min="14033" max="14033" width="7.625" style="79" customWidth="1"/>
    <col min="14034" max="14034" width="8.125" style="79" customWidth="1"/>
    <col min="14035" max="14036" width="9" style="79"/>
    <col min="14037" max="14037" width="7" style="79" customWidth="1"/>
    <col min="14038" max="14039" width="7.625" style="79" customWidth="1"/>
    <col min="14040" max="14040" width="7.25" style="79" customWidth="1"/>
    <col min="14041" max="14041" width="7.625" style="79" customWidth="1"/>
    <col min="14042" max="14042" width="8.75" style="79" customWidth="1"/>
    <col min="14043" max="14043" width="9" style="79"/>
    <col min="14044" max="14044" width="7.875" style="79" customWidth="1"/>
    <col min="14045" max="14045" width="7.375" style="79" customWidth="1"/>
    <col min="14046" max="14047" width="6.875" style="79" customWidth="1"/>
    <col min="14048" max="14279" width="9" style="79"/>
    <col min="14280" max="14280" width="35.75" style="79" customWidth="1"/>
    <col min="14281" max="14282" width="8.5" style="79" customWidth="1"/>
    <col min="14283" max="14286" width="9" style="79"/>
    <col min="14287" max="14287" width="7.5" style="79" customWidth="1"/>
    <col min="14288" max="14288" width="7.25" style="79" customWidth="1"/>
    <col min="14289" max="14289" width="7.625" style="79" customWidth="1"/>
    <col min="14290" max="14290" width="8.125" style="79" customWidth="1"/>
    <col min="14291" max="14292" width="9" style="79"/>
    <col min="14293" max="14293" width="7" style="79" customWidth="1"/>
    <col min="14294" max="14295" width="7.625" style="79" customWidth="1"/>
    <col min="14296" max="14296" width="7.25" style="79" customWidth="1"/>
    <col min="14297" max="14297" width="7.625" style="79" customWidth="1"/>
    <col min="14298" max="14298" width="8.75" style="79" customWidth="1"/>
    <col min="14299" max="14299" width="9" style="79"/>
    <col min="14300" max="14300" width="7.875" style="79" customWidth="1"/>
    <col min="14301" max="14301" width="7.375" style="79" customWidth="1"/>
    <col min="14302" max="14303" width="6.875" style="79" customWidth="1"/>
    <col min="14304" max="14535" width="9" style="79"/>
    <col min="14536" max="14536" width="35.75" style="79" customWidth="1"/>
    <col min="14537" max="14538" width="8.5" style="79" customWidth="1"/>
    <col min="14539" max="14542" width="9" style="79"/>
    <col min="14543" max="14543" width="7.5" style="79" customWidth="1"/>
    <col min="14544" max="14544" width="7.25" style="79" customWidth="1"/>
    <col min="14545" max="14545" width="7.625" style="79" customWidth="1"/>
    <col min="14546" max="14546" width="8.125" style="79" customWidth="1"/>
    <col min="14547" max="14548" width="9" style="79"/>
    <col min="14549" max="14549" width="7" style="79" customWidth="1"/>
    <col min="14550" max="14551" width="7.625" style="79" customWidth="1"/>
    <col min="14552" max="14552" width="7.25" style="79" customWidth="1"/>
    <col min="14553" max="14553" width="7.625" style="79" customWidth="1"/>
    <col min="14554" max="14554" width="8.75" style="79" customWidth="1"/>
    <col min="14555" max="14555" width="9" style="79"/>
    <col min="14556" max="14556" width="7.875" style="79" customWidth="1"/>
    <col min="14557" max="14557" width="7.375" style="79" customWidth="1"/>
    <col min="14558" max="14559" width="6.875" style="79" customWidth="1"/>
    <col min="14560" max="14791" width="9" style="79"/>
    <col min="14792" max="14792" width="35.75" style="79" customWidth="1"/>
    <col min="14793" max="14794" width="8.5" style="79" customWidth="1"/>
    <col min="14795" max="14798" width="9" style="79"/>
    <col min="14799" max="14799" width="7.5" style="79" customWidth="1"/>
    <col min="14800" max="14800" width="7.25" style="79" customWidth="1"/>
    <col min="14801" max="14801" width="7.625" style="79" customWidth="1"/>
    <col min="14802" max="14802" width="8.125" style="79" customWidth="1"/>
    <col min="14803" max="14804" width="9" style="79"/>
    <col min="14805" max="14805" width="7" style="79" customWidth="1"/>
    <col min="14806" max="14807" width="7.625" style="79" customWidth="1"/>
    <col min="14808" max="14808" width="7.25" style="79" customWidth="1"/>
    <col min="14809" max="14809" width="7.625" style="79" customWidth="1"/>
    <col min="14810" max="14810" width="8.75" style="79" customWidth="1"/>
    <col min="14811" max="14811" width="9" style="79"/>
    <col min="14812" max="14812" width="7.875" style="79" customWidth="1"/>
    <col min="14813" max="14813" width="7.375" style="79" customWidth="1"/>
    <col min="14814" max="14815" width="6.875" style="79" customWidth="1"/>
    <col min="14816" max="15047" width="9" style="79"/>
    <col min="15048" max="15048" width="35.75" style="79" customWidth="1"/>
    <col min="15049" max="15050" width="8.5" style="79" customWidth="1"/>
    <col min="15051" max="15054" width="9" style="79"/>
    <col min="15055" max="15055" width="7.5" style="79" customWidth="1"/>
    <col min="15056" max="15056" width="7.25" style="79" customWidth="1"/>
    <col min="15057" max="15057" width="7.625" style="79" customWidth="1"/>
    <col min="15058" max="15058" width="8.125" style="79" customWidth="1"/>
    <col min="15059" max="15060" width="9" style="79"/>
    <col min="15061" max="15061" width="7" style="79" customWidth="1"/>
    <col min="15062" max="15063" width="7.625" style="79" customWidth="1"/>
    <col min="15064" max="15064" width="7.25" style="79" customWidth="1"/>
    <col min="15065" max="15065" width="7.625" style="79" customWidth="1"/>
    <col min="15066" max="15066" width="8.75" style="79" customWidth="1"/>
    <col min="15067" max="15067" width="9" style="79"/>
    <col min="15068" max="15068" width="7.875" style="79" customWidth="1"/>
    <col min="15069" max="15069" width="7.375" style="79" customWidth="1"/>
    <col min="15070" max="15071" width="6.875" style="79" customWidth="1"/>
    <col min="15072" max="15303" width="9" style="79"/>
    <col min="15304" max="15304" width="35.75" style="79" customWidth="1"/>
    <col min="15305" max="15306" width="8.5" style="79" customWidth="1"/>
    <col min="15307" max="15310" width="9" style="79"/>
    <col min="15311" max="15311" width="7.5" style="79" customWidth="1"/>
    <col min="15312" max="15312" width="7.25" style="79" customWidth="1"/>
    <col min="15313" max="15313" width="7.625" style="79" customWidth="1"/>
    <col min="15314" max="15314" width="8.125" style="79" customWidth="1"/>
    <col min="15315" max="15316" width="9" style="79"/>
    <col min="15317" max="15317" width="7" style="79" customWidth="1"/>
    <col min="15318" max="15319" width="7.625" style="79" customWidth="1"/>
    <col min="15320" max="15320" width="7.25" style="79" customWidth="1"/>
    <col min="15321" max="15321" width="7.625" style="79" customWidth="1"/>
    <col min="15322" max="15322" width="8.75" style="79" customWidth="1"/>
    <col min="15323" max="15323" width="9" style="79"/>
    <col min="15324" max="15324" width="7.875" style="79" customWidth="1"/>
    <col min="15325" max="15325" width="7.375" style="79" customWidth="1"/>
    <col min="15326" max="15327" width="6.875" style="79" customWidth="1"/>
    <col min="15328" max="15559" width="9" style="79"/>
    <col min="15560" max="15560" width="35.75" style="79" customWidth="1"/>
    <col min="15561" max="15562" width="8.5" style="79" customWidth="1"/>
    <col min="15563" max="15566" width="9" style="79"/>
    <col min="15567" max="15567" width="7.5" style="79" customWidth="1"/>
    <col min="15568" max="15568" width="7.25" style="79" customWidth="1"/>
    <col min="15569" max="15569" width="7.625" style="79" customWidth="1"/>
    <col min="15570" max="15570" width="8.125" style="79" customWidth="1"/>
    <col min="15571" max="15572" width="9" style="79"/>
    <col min="15573" max="15573" width="7" style="79" customWidth="1"/>
    <col min="15574" max="15575" width="7.625" style="79" customWidth="1"/>
    <col min="15576" max="15576" width="7.25" style="79" customWidth="1"/>
    <col min="15577" max="15577" width="7.625" style="79" customWidth="1"/>
    <col min="15578" max="15578" width="8.75" style="79" customWidth="1"/>
    <col min="15579" max="15579" width="9" style="79"/>
    <col min="15580" max="15580" width="7.875" style="79" customWidth="1"/>
    <col min="15581" max="15581" width="7.375" style="79" customWidth="1"/>
    <col min="15582" max="15583" width="6.875" style="79" customWidth="1"/>
    <col min="15584" max="15815" width="9" style="79"/>
    <col min="15816" max="15816" width="35.75" style="79" customWidth="1"/>
    <col min="15817" max="15818" width="8.5" style="79" customWidth="1"/>
    <col min="15819" max="15822" width="9" style="79"/>
    <col min="15823" max="15823" width="7.5" style="79" customWidth="1"/>
    <col min="15824" max="15824" width="7.25" style="79" customWidth="1"/>
    <col min="15825" max="15825" width="7.625" style="79" customWidth="1"/>
    <col min="15826" max="15826" width="8.125" style="79" customWidth="1"/>
    <col min="15827" max="15828" width="9" style="79"/>
    <col min="15829" max="15829" width="7" style="79" customWidth="1"/>
    <col min="15830" max="15831" width="7.625" style="79" customWidth="1"/>
    <col min="15832" max="15832" width="7.25" style="79" customWidth="1"/>
    <col min="15833" max="15833" width="7.625" style="79" customWidth="1"/>
    <col min="15834" max="15834" width="8.75" style="79" customWidth="1"/>
    <col min="15835" max="15835" width="9" style="79"/>
    <col min="15836" max="15836" width="7.875" style="79" customWidth="1"/>
    <col min="15837" max="15837" width="7.375" style="79" customWidth="1"/>
    <col min="15838" max="15839" width="6.875" style="79" customWidth="1"/>
    <col min="15840" max="16071" width="9" style="79"/>
    <col min="16072" max="16072" width="35.75" style="79" customWidth="1"/>
    <col min="16073" max="16074" width="8.5" style="79" customWidth="1"/>
    <col min="16075" max="16078" width="9" style="79"/>
    <col min="16079" max="16079" width="7.5" style="79" customWidth="1"/>
    <col min="16080" max="16080" width="7.25" style="79" customWidth="1"/>
    <col min="16081" max="16081" width="7.625" style="79" customWidth="1"/>
    <col min="16082" max="16082" width="8.125" style="79" customWidth="1"/>
    <col min="16083" max="16084" width="9" style="79"/>
    <col min="16085" max="16085" width="7" style="79" customWidth="1"/>
    <col min="16086" max="16087" width="7.625" style="79" customWidth="1"/>
    <col min="16088" max="16088" width="7.25" style="79" customWidth="1"/>
    <col min="16089" max="16089" width="7.625" style="79" customWidth="1"/>
    <col min="16090" max="16090" width="8.75" style="79" customWidth="1"/>
    <col min="16091" max="16091" width="9" style="79"/>
    <col min="16092" max="16092" width="7.875" style="79" customWidth="1"/>
    <col min="16093" max="16093" width="7.375" style="79" customWidth="1"/>
    <col min="16094" max="16095" width="6.875" style="79" customWidth="1"/>
    <col min="16096" max="16384" width="9" style="79"/>
  </cols>
  <sheetData>
    <row r="1" spans="1:8" ht="14.25" customHeight="1">
      <c r="A1" s="119" t="s">
        <v>752</v>
      </c>
      <c r="B1" s="120"/>
      <c r="C1" s="120"/>
      <c r="D1" s="120"/>
      <c r="E1" s="120"/>
      <c r="F1" s="120"/>
      <c r="G1" s="121"/>
      <c r="H1" s="120"/>
    </row>
    <row r="2" spans="1:8" ht="55.5" customHeight="1">
      <c r="A2" s="146" t="s">
        <v>749</v>
      </c>
      <c r="B2" s="146"/>
      <c r="C2" s="146"/>
      <c r="D2" s="146"/>
      <c r="E2" s="146"/>
      <c r="F2" s="146"/>
      <c r="G2" s="146"/>
      <c r="H2" s="146"/>
    </row>
    <row r="3" spans="1:8" ht="16.5" customHeight="1">
      <c r="A3" s="82"/>
      <c r="B3" s="82"/>
      <c r="C3" s="83"/>
      <c r="D3" s="84"/>
      <c r="E3" s="84"/>
      <c r="F3" s="84"/>
      <c r="G3" s="85" t="s">
        <v>73</v>
      </c>
      <c r="H3" s="85"/>
    </row>
    <row r="4" spans="1:8" ht="55.5" customHeight="1">
      <c r="A4" s="86" t="s">
        <v>174</v>
      </c>
      <c r="B4" s="102" t="s">
        <v>718</v>
      </c>
      <c r="C4" s="102" t="s">
        <v>719</v>
      </c>
      <c r="D4" s="102" t="s">
        <v>720</v>
      </c>
      <c r="E4" s="102" t="s">
        <v>721</v>
      </c>
      <c r="F4" s="102" t="s">
        <v>722</v>
      </c>
      <c r="G4" s="102" t="s">
        <v>723</v>
      </c>
      <c r="H4" s="102" t="s">
        <v>724</v>
      </c>
    </row>
    <row r="5" spans="1:8" s="80" customFormat="1" ht="15" customHeight="1">
      <c r="A5" s="86" t="s">
        <v>39</v>
      </c>
      <c r="B5" s="87">
        <v>172.5</v>
      </c>
      <c r="C5" s="87">
        <v>881</v>
      </c>
      <c r="D5" s="87">
        <v>58.5</v>
      </c>
      <c r="E5" s="87">
        <v>54</v>
      </c>
      <c r="F5" s="87">
        <v>10380</v>
      </c>
      <c r="G5" s="87">
        <v>540</v>
      </c>
      <c r="H5" s="87">
        <f t="shared" ref="H5:H21" si="0">SUM(B5:G5)</f>
        <v>12086</v>
      </c>
    </row>
    <row r="6" spans="1:8" s="80" customFormat="1" ht="15" customHeight="1">
      <c r="A6" s="101" t="s">
        <v>104</v>
      </c>
      <c r="B6" s="88">
        <f>SUM(B7:B21)</f>
        <v>128</v>
      </c>
      <c r="C6" s="88">
        <f t="shared" ref="C6:G6" si="1">SUM(C7:C21)</f>
        <v>148</v>
      </c>
      <c r="D6" s="88">
        <f t="shared" si="1"/>
        <v>58.5</v>
      </c>
      <c r="E6" s="88">
        <f t="shared" si="1"/>
        <v>54</v>
      </c>
      <c r="F6" s="88">
        <f t="shared" si="1"/>
        <v>2975</v>
      </c>
      <c r="G6" s="88">
        <f t="shared" si="1"/>
        <v>340</v>
      </c>
      <c r="H6" s="87">
        <f t="shared" si="0"/>
        <v>3703.5</v>
      </c>
    </row>
    <row r="7" spans="1:8" ht="15" customHeight="1" outlineLevel="1">
      <c r="A7" s="103" t="s">
        <v>106</v>
      </c>
      <c r="B7" s="98">
        <v>0</v>
      </c>
      <c r="C7" s="91">
        <v>83</v>
      </c>
      <c r="D7" s="90"/>
      <c r="E7" s="91">
        <v>0</v>
      </c>
      <c r="F7" s="91">
        <v>521.6</v>
      </c>
      <c r="G7" s="92">
        <v>20</v>
      </c>
      <c r="H7" s="99">
        <f t="shared" si="0"/>
        <v>624.6</v>
      </c>
    </row>
    <row r="8" spans="1:8" ht="15" customHeight="1" outlineLevel="1">
      <c r="A8" s="103" t="s">
        <v>107</v>
      </c>
      <c r="B8" s="98">
        <v>0</v>
      </c>
      <c r="C8" s="91">
        <v>0</v>
      </c>
      <c r="D8" s="90"/>
      <c r="E8" s="91">
        <v>0</v>
      </c>
      <c r="F8" s="91">
        <v>1687</v>
      </c>
      <c r="G8" s="92">
        <v>0</v>
      </c>
      <c r="H8" s="99">
        <f t="shared" si="0"/>
        <v>1687</v>
      </c>
    </row>
    <row r="9" spans="1:8" ht="15" customHeight="1" outlineLevel="1">
      <c r="A9" s="104" t="s">
        <v>108</v>
      </c>
      <c r="B9" s="98">
        <v>10</v>
      </c>
      <c r="C9" s="91">
        <v>0</v>
      </c>
      <c r="D9" s="90"/>
      <c r="E9" s="91">
        <v>0</v>
      </c>
      <c r="F9" s="91">
        <v>477.8</v>
      </c>
      <c r="G9" s="92">
        <v>0</v>
      </c>
      <c r="H9" s="99">
        <f t="shared" si="0"/>
        <v>487.8</v>
      </c>
    </row>
    <row r="10" spans="1:8" ht="15" customHeight="1" outlineLevel="1">
      <c r="A10" s="103" t="s">
        <v>109</v>
      </c>
      <c r="B10" s="98">
        <v>0</v>
      </c>
      <c r="C10" s="91">
        <v>0</v>
      </c>
      <c r="D10" s="90"/>
      <c r="E10" s="91">
        <v>0</v>
      </c>
      <c r="F10" s="91">
        <v>113</v>
      </c>
      <c r="G10" s="92">
        <v>0</v>
      </c>
      <c r="H10" s="99">
        <f t="shared" si="0"/>
        <v>113</v>
      </c>
    </row>
    <row r="11" spans="1:8" ht="15" customHeight="1" outlineLevel="1">
      <c r="A11" s="103" t="s">
        <v>110</v>
      </c>
      <c r="B11" s="98">
        <v>0</v>
      </c>
      <c r="C11" s="91">
        <v>0</v>
      </c>
      <c r="D11" s="90"/>
      <c r="E11" s="91">
        <v>0</v>
      </c>
      <c r="F11" s="91">
        <v>113</v>
      </c>
      <c r="G11" s="92">
        <v>0</v>
      </c>
      <c r="H11" s="99">
        <f t="shared" si="0"/>
        <v>113</v>
      </c>
    </row>
    <row r="12" spans="1:8" ht="15" customHeight="1" outlineLevel="1">
      <c r="A12" s="103" t="s">
        <v>111</v>
      </c>
      <c r="B12" s="98">
        <v>10</v>
      </c>
      <c r="C12" s="91">
        <v>0</v>
      </c>
      <c r="D12" s="90"/>
      <c r="E12" s="91">
        <v>0</v>
      </c>
      <c r="F12" s="91">
        <v>0</v>
      </c>
      <c r="G12" s="92">
        <v>300</v>
      </c>
      <c r="H12" s="99">
        <f t="shared" si="0"/>
        <v>310</v>
      </c>
    </row>
    <row r="13" spans="1:8" ht="15" customHeight="1" outlineLevel="1">
      <c r="A13" s="103" t="s">
        <v>112</v>
      </c>
      <c r="B13" s="98">
        <v>0</v>
      </c>
      <c r="C13" s="91">
        <v>0</v>
      </c>
      <c r="D13" s="90"/>
      <c r="E13" s="91">
        <v>0</v>
      </c>
      <c r="F13" s="91">
        <v>0</v>
      </c>
      <c r="G13" s="92">
        <v>20</v>
      </c>
      <c r="H13" s="99">
        <f t="shared" si="0"/>
        <v>20</v>
      </c>
    </row>
    <row r="14" spans="1:8" ht="15" customHeight="1" outlineLevel="1">
      <c r="A14" s="103" t="s">
        <v>113</v>
      </c>
      <c r="B14" s="98">
        <v>88</v>
      </c>
      <c r="C14" s="91">
        <v>50</v>
      </c>
      <c r="D14" s="90">
        <v>58.5</v>
      </c>
      <c r="E14" s="91">
        <v>54</v>
      </c>
      <c r="F14" s="91">
        <v>0</v>
      </c>
      <c r="G14" s="92">
        <v>0</v>
      </c>
      <c r="H14" s="99">
        <f t="shared" si="0"/>
        <v>250.5</v>
      </c>
    </row>
    <row r="15" spans="1:8" ht="15" customHeight="1" outlineLevel="1">
      <c r="A15" s="103" t="s">
        <v>114</v>
      </c>
      <c r="B15" s="98">
        <v>0</v>
      </c>
      <c r="C15" s="91">
        <v>0</v>
      </c>
      <c r="D15" s="90"/>
      <c r="E15" s="91">
        <v>0</v>
      </c>
      <c r="F15" s="91">
        <v>41</v>
      </c>
      <c r="G15" s="92">
        <v>0</v>
      </c>
      <c r="H15" s="99">
        <f t="shared" si="0"/>
        <v>41</v>
      </c>
    </row>
    <row r="16" spans="1:8" ht="15" customHeight="1" outlineLevel="1">
      <c r="A16" s="103" t="s">
        <v>115</v>
      </c>
      <c r="B16" s="98">
        <v>0</v>
      </c>
      <c r="C16" s="91">
        <v>3</v>
      </c>
      <c r="D16" s="90"/>
      <c r="E16" s="91">
        <v>0</v>
      </c>
      <c r="F16" s="91">
        <v>21.6</v>
      </c>
      <c r="G16" s="92">
        <v>0</v>
      </c>
      <c r="H16" s="99">
        <f t="shared" si="0"/>
        <v>24.6</v>
      </c>
    </row>
    <row r="17" spans="1:8" ht="15" customHeight="1" outlineLevel="1">
      <c r="A17" s="103" t="s">
        <v>116</v>
      </c>
      <c r="B17" s="98">
        <v>0</v>
      </c>
      <c r="C17" s="91">
        <v>3</v>
      </c>
      <c r="D17" s="90"/>
      <c r="E17" s="91">
        <v>0</v>
      </c>
      <c r="F17" s="91">
        <v>0</v>
      </c>
      <c r="G17" s="92">
        <v>0</v>
      </c>
      <c r="H17" s="99">
        <f t="shared" si="0"/>
        <v>3</v>
      </c>
    </row>
    <row r="18" spans="1:8" ht="15" customHeight="1" outlineLevel="1">
      <c r="A18" s="103" t="s">
        <v>117</v>
      </c>
      <c r="B18" s="98">
        <v>0</v>
      </c>
      <c r="C18" s="91">
        <v>3</v>
      </c>
      <c r="D18" s="90"/>
      <c r="E18" s="91">
        <v>0</v>
      </c>
      <c r="F18" s="91">
        <v>0</v>
      </c>
      <c r="G18" s="92">
        <v>0</v>
      </c>
      <c r="H18" s="99">
        <f t="shared" si="0"/>
        <v>3</v>
      </c>
    </row>
    <row r="19" spans="1:8" ht="15" customHeight="1" outlineLevel="1">
      <c r="A19" s="103" t="s">
        <v>118</v>
      </c>
      <c r="B19" s="98">
        <v>0</v>
      </c>
      <c r="C19" s="91">
        <v>3</v>
      </c>
      <c r="D19" s="90"/>
      <c r="E19" s="91">
        <v>0</v>
      </c>
      <c r="F19" s="91">
        <v>0</v>
      </c>
      <c r="G19" s="92">
        <v>0</v>
      </c>
      <c r="H19" s="99">
        <f t="shared" si="0"/>
        <v>3</v>
      </c>
    </row>
    <row r="20" spans="1:8" ht="15" customHeight="1" outlineLevel="1">
      <c r="A20" s="103" t="s">
        <v>119</v>
      </c>
      <c r="B20" s="98">
        <v>0</v>
      </c>
      <c r="C20" s="91">
        <v>3</v>
      </c>
      <c r="D20" s="90"/>
      <c r="E20" s="91">
        <v>0</v>
      </c>
      <c r="F20" s="91">
        <v>0</v>
      </c>
      <c r="G20" s="92">
        <v>0</v>
      </c>
      <c r="H20" s="99">
        <f t="shared" si="0"/>
        <v>3</v>
      </c>
    </row>
    <row r="21" spans="1:8" ht="15" customHeight="1" outlineLevel="1">
      <c r="A21" s="103" t="s">
        <v>120</v>
      </c>
      <c r="B21" s="98">
        <v>20</v>
      </c>
      <c r="C21" s="91">
        <v>0</v>
      </c>
      <c r="D21" s="90"/>
      <c r="E21" s="91">
        <v>0</v>
      </c>
      <c r="F21" s="91">
        <v>0</v>
      </c>
      <c r="G21" s="92">
        <v>0</v>
      </c>
      <c r="H21" s="99">
        <f t="shared" si="0"/>
        <v>20</v>
      </c>
    </row>
    <row r="22" spans="1:8" s="80" customFormat="1" ht="15" customHeight="1">
      <c r="A22" s="105" t="s">
        <v>657</v>
      </c>
      <c r="B22" s="88">
        <f>SUM(B23:B187)/2</f>
        <v>44.5</v>
      </c>
      <c r="C22" s="88">
        <f t="shared" ref="C22:H22" si="2">SUM(C23:C187)/2</f>
        <v>693</v>
      </c>
      <c r="D22" s="88">
        <f t="shared" si="2"/>
        <v>0</v>
      </c>
      <c r="E22" s="88">
        <f t="shared" si="2"/>
        <v>0</v>
      </c>
      <c r="F22" s="88">
        <f t="shared" si="2"/>
        <v>4140</v>
      </c>
      <c r="G22" s="88">
        <f t="shared" si="2"/>
        <v>200</v>
      </c>
      <c r="H22" s="88">
        <f t="shared" si="2"/>
        <v>5077.5</v>
      </c>
    </row>
    <row r="23" spans="1:8" ht="15" customHeight="1" outlineLevel="1">
      <c r="A23" s="93" t="s">
        <v>658</v>
      </c>
      <c r="B23" s="81">
        <f>SUM(B24:B47)</f>
        <v>-0.5</v>
      </c>
      <c r="C23" s="88">
        <f t="shared" ref="C23:F23" si="3">SUM(C24:C47)</f>
        <v>10</v>
      </c>
      <c r="D23" s="88">
        <f t="shared" si="3"/>
        <v>0</v>
      </c>
      <c r="E23" s="88">
        <f t="shared" si="3"/>
        <v>0</v>
      </c>
      <c r="F23" s="88">
        <f t="shared" si="3"/>
        <v>1105</v>
      </c>
      <c r="G23" s="88">
        <f t="shared" ref="G23" si="4">SUM(G24:G47)</f>
        <v>0</v>
      </c>
      <c r="H23" s="88">
        <f t="shared" ref="H23" si="5">SUM(H24:H47)</f>
        <v>1114.5</v>
      </c>
    </row>
    <row r="24" spans="1:8" ht="15" customHeight="1" outlineLevel="2">
      <c r="A24" s="94" t="s">
        <v>189</v>
      </c>
      <c r="B24" s="100">
        <v>-0.5</v>
      </c>
      <c r="C24" s="91">
        <v>0</v>
      </c>
      <c r="D24" s="90"/>
      <c r="E24" s="91">
        <v>0</v>
      </c>
      <c r="F24" s="91">
        <v>5</v>
      </c>
      <c r="G24" s="92">
        <v>0</v>
      </c>
      <c r="H24" s="99">
        <f t="shared" ref="H24:H47" si="6">SUM(B24:G24)</f>
        <v>4.5</v>
      </c>
    </row>
    <row r="25" spans="1:8" ht="15" customHeight="1" outlineLevel="2">
      <c r="A25" s="94" t="s">
        <v>190</v>
      </c>
      <c r="B25" s="98">
        <v>0</v>
      </c>
      <c r="C25" s="91">
        <v>0</v>
      </c>
      <c r="D25" s="90"/>
      <c r="E25" s="91">
        <v>0</v>
      </c>
      <c r="F25" s="91">
        <v>765</v>
      </c>
      <c r="G25" s="92">
        <v>0</v>
      </c>
      <c r="H25" s="99">
        <f t="shared" si="6"/>
        <v>765</v>
      </c>
    </row>
    <row r="26" spans="1:8" ht="15" customHeight="1" outlineLevel="2">
      <c r="A26" s="94" t="s">
        <v>191</v>
      </c>
      <c r="B26" s="98">
        <v>0</v>
      </c>
      <c r="C26" s="91">
        <v>10</v>
      </c>
      <c r="D26" s="90"/>
      <c r="E26" s="91">
        <v>0</v>
      </c>
      <c r="F26" s="91">
        <v>15</v>
      </c>
      <c r="G26" s="92">
        <v>0</v>
      </c>
      <c r="H26" s="99">
        <f t="shared" si="6"/>
        <v>25</v>
      </c>
    </row>
    <row r="27" spans="1:8" ht="15" customHeight="1" outlineLevel="2">
      <c r="A27" s="94" t="s">
        <v>192</v>
      </c>
      <c r="B27" s="98">
        <v>0</v>
      </c>
      <c r="C27" s="91">
        <v>0</v>
      </c>
      <c r="D27" s="90"/>
      <c r="E27" s="91">
        <v>0</v>
      </c>
      <c r="F27" s="91">
        <v>20</v>
      </c>
      <c r="G27" s="92">
        <v>0</v>
      </c>
      <c r="H27" s="99">
        <f t="shared" si="6"/>
        <v>20</v>
      </c>
    </row>
    <row r="28" spans="1:8" ht="15" customHeight="1" outlineLevel="2">
      <c r="A28" s="94" t="s">
        <v>193</v>
      </c>
      <c r="B28" s="98">
        <v>0</v>
      </c>
      <c r="C28" s="91">
        <v>0</v>
      </c>
      <c r="D28" s="90"/>
      <c r="E28" s="91">
        <v>0</v>
      </c>
      <c r="F28" s="91">
        <v>15</v>
      </c>
      <c r="G28" s="92">
        <v>0</v>
      </c>
      <c r="H28" s="99">
        <f t="shared" si="6"/>
        <v>15</v>
      </c>
    </row>
    <row r="29" spans="1:8" ht="15" customHeight="1" outlineLevel="2">
      <c r="A29" s="94" t="s">
        <v>194</v>
      </c>
      <c r="B29" s="98">
        <v>0</v>
      </c>
      <c r="C29" s="91">
        <v>0</v>
      </c>
      <c r="D29" s="90"/>
      <c r="E29" s="91">
        <v>0</v>
      </c>
      <c r="F29" s="91">
        <v>15</v>
      </c>
      <c r="G29" s="92">
        <v>0</v>
      </c>
      <c r="H29" s="99">
        <f t="shared" si="6"/>
        <v>15</v>
      </c>
    </row>
    <row r="30" spans="1:8" ht="15" customHeight="1" outlineLevel="2">
      <c r="A30" s="94" t="s">
        <v>195</v>
      </c>
      <c r="B30" s="98">
        <v>0</v>
      </c>
      <c r="C30" s="91">
        <v>0</v>
      </c>
      <c r="D30" s="90"/>
      <c r="E30" s="91">
        <v>0</v>
      </c>
      <c r="F30" s="91">
        <v>15</v>
      </c>
      <c r="G30" s="92">
        <v>0</v>
      </c>
      <c r="H30" s="99">
        <f t="shared" si="6"/>
        <v>15</v>
      </c>
    </row>
    <row r="31" spans="1:8" ht="15" customHeight="1" outlineLevel="2">
      <c r="A31" s="94" t="s">
        <v>196</v>
      </c>
      <c r="B31" s="98">
        <v>0</v>
      </c>
      <c r="C31" s="91">
        <v>0</v>
      </c>
      <c r="D31" s="90"/>
      <c r="E31" s="91">
        <v>0</v>
      </c>
      <c r="F31" s="91">
        <v>15</v>
      </c>
      <c r="G31" s="92">
        <v>0</v>
      </c>
      <c r="H31" s="99">
        <f t="shared" si="6"/>
        <v>15</v>
      </c>
    </row>
    <row r="32" spans="1:8" ht="15" customHeight="1" outlineLevel="2">
      <c r="A32" s="94" t="s">
        <v>197</v>
      </c>
      <c r="B32" s="98">
        <v>0</v>
      </c>
      <c r="C32" s="91">
        <v>0</v>
      </c>
      <c r="D32" s="90"/>
      <c r="E32" s="91">
        <v>0</v>
      </c>
      <c r="F32" s="91">
        <v>15</v>
      </c>
      <c r="G32" s="92">
        <v>0</v>
      </c>
      <c r="H32" s="99">
        <f t="shared" si="6"/>
        <v>15</v>
      </c>
    </row>
    <row r="33" spans="1:8" ht="15" customHeight="1" outlineLevel="2">
      <c r="A33" s="94" t="s">
        <v>198</v>
      </c>
      <c r="B33" s="98">
        <v>0</v>
      </c>
      <c r="C33" s="91">
        <v>0</v>
      </c>
      <c r="D33" s="90"/>
      <c r="E33" s="91">
        <v>0</v>
      </c>
      <c r="F33" s="91">
        <v>15</v>
      </c>
      <c r="G33" s="92">
        <v>0</v>
      </c>
      <c r="H33" s="99">
        <f t="shared" si="6"/>
        <v>15</v>
      </c>
    </row>
    <row r="34" spans="1:8" ht="15" customHeight="1" outlineLevel="2">
      <c r="A34" s="94" t="s">
        <v>199</v>
      </c>
      <c r="B34" s="98">
        <v>0</v>
      </c>
      <c r="C34" s="91">
        <v>0</v>
      </c>
      <c r="D34" s="90"/>
      <c r="E34" s="91">
        <v>0</v>
      </c>
      <c r="F34" s="91">
        <v>15</v>
      </c>
      <c r="G34" s="92">
        <v>0</v>
      </c>
      <c r="H34" s="99">
        <f t="shared" si="6"/>
        <v>15</v>
      </c>
    </row>
    <row r="35" spans="1:8" ht="15" customHeight="1" outlineLevel="2">
      <c r="A35" s="94" t="s">
        <v>200</v>
      </c>
      <c r="B35" s="98">
        <v>0</v>
      </c>
      <c r="C35" s="91">
        <v>0</v>
      </c>
      <c r="D35" s="90"/>
      <c r="E35" s="91">
        <v>0</v>
      </c>
      <c r="F35" s="91">
        <v>15</v>
      </c>
      <c r="G35" s="92">
        <v>0</v>
      </c>
      <c r="H35" s="99">
        <f t="shared" si="6"/>
        <v>15</v>
      </c>
    </row>
    <row r="36" spans="1:8" ht="15" customHeight="1" outlineLevel="2">
      <c r="A36" s="94" t="s">
        <v>201</v>
      </c>
      <c r="B36" s="98">
        <v>0</v>
      </c>
      <c r="C36" s="91">
        <v>0</v>
      </c>
      <c r="D36" s="90"/>
      <c r="E36" s="91">
        <v>0</v>
      </c>
      <c r="F36" s="91">
        <v>15</v>
      </c>
      <c r="G36" s="92">
        <v>0</v>
      </c>
      <c r="H36" s="99">
        <f t="shared" si="6"/>
        <v>15</v>
      </c>
    </row>
    <row r="37" spans="1:8" ht="15" customHeight="1" outlineLevel="2">
      <c r="A37" s="94" t="s">
        <v>202</v>
      </c>
      <c r="B37" s="98">
        <v>0</v>
      </c>
      <c r="C37" s="91">
        <v>0</v>
      </c>
      <c r="D37" s="90"/>
      <c r="E37" s="91">
        <v>0</v>
      </c>
      <c r="F37" s="91">
        <v>15</v>
      </c>
      <c r="G37" s="92">
        <v>0</v>
      </c>
      <c r="H37" s="99">
        <f t="shared" si="6"/>
        <v>15</v>
      </c>
    </row>
    <row r="38" spans="1:8" ht="15" customHeight="1" outlineLevel="2">
      <c r="A38" s="94" t="s">
        <v>203</v>
      </c>
      <c r="B38" s="98">
        <v>0</v>
      </c>
      <c r="C38" s="91">
        <v>0</v>
      </c>
      <c r="D38" s="90"/>
      <c r="E38" s="91">
        <v>0</v>
      </c>
      <c r="F38" s="91">
        <v>15</v>
      </c>
      <c r="G38" s="92">
        <v>0</v>
      </c>
      <c r="H38" s="99">
        <f t="shared" si="6"/>
        <v>15</v>
      </c>
    </row>
    <row r="39" spans="1:8" ht="15" customHeight="1" outlineLevel="2">
      <c r="A39" s="94" t="s">
        <v>204</v>
      </c>
      <c r="B39" s="98">
        <v>0</v>
      </c>
      <c r="C39" s="91">
        <v>0</v>
      </c>
      <c r="D39" s="90"/>
      <c r="E39" s="91">
        <v>0</v>
      </c>
      <c r="F39" s="91">
        <v>15</v>
      </c>
      <c r="G39" s="92">
        <v>0</v>
      </c>
      <c r="H39" s="99">
        <f t="shared" si="6"/>
        <v>15</v>
      </c>
    </row>
    <row r="40" spans="1:8" ht="15" customHeight="1" outlineLevel="2">
      <c r="A40" s="94" t="s">
        <v>205</v>
      </c>
      <c r="B40" s="98">
        <v>0</v>
      </c>
      <c r="C40" s="91">
        <v>0</v>
      </c>
      <c r="D40" s="90"/>
      <c r="E40" s="91">
        <v>0</v>
      </c>
      <c r="F40" s="91">
        <v>15</v>
      </c>
      <c r="G40" s="92">
        <v>0</v>
      </c>
      <c r="H40" s="99">
        <f t="shared" si="6"/>
        <v>15</v>
      </c>
    </row>
    <row r="41" spans="1:8" ht="15" customHeight="1" outlineLevel="2">
      <c r="A41" s="94" t="s">
        <v>206</v>
      </c>
      <c r="B41" s="98">
        <v>0</v>
      </c>
      <c r="C41" s="91">
        <v>0</v>
      </c>
      <c r="D41" s="90"/>
      <c r="E41" s="91">
        <v>0</v>
      </c>
      <c r="F41" s="91">
        <v>15</v>
      </c>
      <c r="G41" s="92">
        <v>0</v>
      </c>
      <c r="H41" s="99">
        <f t="shared" si="6"/>
        <v>15</v>
      </c>
    </row>
    <row r="42" spans="1:8" ht="15" customHeight="1" outlineLevel="2">
      <c r="A42" s="94" t="s">
        <v>207</v>
      </c>
      <c r="B42" s="98">
        <v>0</v>
      </c>
      <c r="C42" s="91">
        <v>0</v>
      </c>
      <c r="D42" s="90"/>
      <c r="E42" s="91">
        <v>0</v>
      </c>
      <c r="F42" s="91">
        <v>15</v>
      </c>
      <c r="G42" s="92">
        <v>0</v>
      </c>
      <c r="H42" s="99">
        <f t="shared" si="6"/>
        <v>15</v>
      </c>
    </row>
    <row r="43" spans="1:8" ht="15" customHeight="1" outlineLevel="2">
      <c r="A43" s="94" t="s">
        <v>208</v>
      </c>
      <c r="B43" s="98">
        <v>0</v>
      </c>
      <c r="C43" s="91">
        <v>0</v>
      </c>
      <c r="D43" s="90"/>
      <c r="E43" s="91">
        <v>0</v>
      </c>
      <c r="F43" s="91">
        <v>15</v>
      </c>
      <c r="G43" s="92">
        <v>0</v>
      </c>
      <c r="H43" s="99">
        <f t="shared" si="6"/>
        <v>15</v>
      </c>
    </row>
    <row r="44" spans="1:8" ht="15" customHeight="1" outlineLevel="2">
      <c r="A44" s="94" t="s">
        <v>209</v>
      </c>
      <c r="B44" s="98">
        <v>0</v>
      </c>
      <c r="C44" s="91">
        <v>0</v>
      </c>
      <c r="D44" s="90"/>
      <c r="E44" s="91">
        <v>0</v>
      </c>
      <c r="F44" s="91">
        <v>15</v>
      </c>
      <c r="G44" s="92">
        <v>0</v>
      </c>
      <c r="H44" s="99">
        <f t="shared" si="6"/>
        <v>15</v>
      </c>
    </row>
    <row r="45" spans="1:8" ht="15" customHeight="1" outlineLevel="2">
      <c r="A45" s="94" t="s">
        <v>210</v>
      </c>
      <c r="B45" s="98">
        <v>0</v>
      </c>
      <c r="C45" s="91">
        <v>0</v>
      </c>
      <c r="D45" s="90"/>
      <c r="E45" s="91">
        <v>0</v>
      </c>
      <c r="F45" s="91">
        <v>15</v>
      </c>
      <c r="G45" s="92">
        <v>0</v>
      </c>
      <c r="H45" s="99">
        <f t="shared" si="6"/>
        <v>15</v>
      </c>
    </row>
    <row r="46" spans="1:8" ht="15" customHeight="1" outlineLevel="2">
      <c r="A46" s="94" t="s">
        <v>211</v>
      </c>
      <c r="B46" s="98">
        <v>0</v>
      </c>
      <c r="C46" s="91">
        <v>0</v>
      </c>
      <c r="D46" s="90"/>
      <c r="E46" s="91">
        <v>0</v>
      </c>
      <c r="F46" s="91">
        <v>15</v>
      </c>
      <c r="G46" s="92">
        <v>0</v>
      </c>
      <c r="H46" s="99">
        <f t="shared" si="6"/>
        <v>15</v>
      </c>
    </row>
    <row r="47" spans="1:8" ht="15" customHeight="1" outlineLevel="2">
      <c r="A47" s="94" t="s">
        <v>212</v>
      </c>
      <c r="B47" s="98">
        <v>0</v>
      </c>
      <c r="C47" s="91">
        <v>0</v>
      </c>
      <c r="D47" s="90"/>
      <c r="E47" s="91">
        <v>0</v>
      </c>
      <c r="F47" s="91">
        <v>15</v>
      </c>
      <c r="G47" s="92">
        <v>0</v>
      </c>
      <c r="H47" s="99">
        <f t="shared" si="6"/>
        <v>15</v>
      </c>
    </row>
    <row r="48" spans="1:8" ht="15" customHeight="1" outlineLevel="1">
      <c r="A48" s="93" t="s">
        <v>659</v>
      </c>
      <c r="B48" s="88">
        <f>SUM(B49:B54)</f>
        <v>14</v>
      </c>
      <c r="C48" s="88">
        <f t="shared" ref="C48:F48" si="7">SUM(C49:C54)</f>
        <v>48</v>
      </c>
      <c r="D48" s="88">
        <f t="shared" si="7"/>
        <v>0</v>
      </c>
      <c r="E48" s="88">
        <f t="shared" si="7"/>
        <v>0</v>
      </c>
      <c r="F48" s="88">
        <f t="shared" si="7"/>
        <v>85</v>
      </c>
      <c r="G48" s="88">
        <f t="shared" ref="G48" si="8">SUM(G49:G54)</f>
        <v>0</v>
      </c>
      <c r="H48" s="88">
        <f t="shared" ref="H48" si="9">SUM(H49:H54)</f>
        <v>147</v>
      </c>
    </row>
    <row r="49" spans="1:8" ht="15" customHeight="1" outlineLevel="2">
      <c r="A49" s="95" t="s">
        <v>660</v>
      </c>
      <c r="B49" s="98">
        <v>4</v>
      </c>
      <c r="C49" s="91">
        <v>48</v>
      </c>
      <c r="D49" s="90"/>
      <c r="E49" s="91">
        <v>0</v>
      </c>
      <c r="F49" s="91">
        <v>5</v>
      </c>
      <c r="G49" s="92">
        <v>0</v>
      </c>
      <c r="H49" s="99">
        <f t="shared" ref="H49:H54" si="10">SUM(B49:G49)</f>
        <v>57</v>
      </c>
    </row>
    <row r="50" spans="1:8" s="28" customFormat="1" ht="15" customHeight="1" outlineLevel="2">
      <c r="A50" s="95" t="s">
        <v>661</v>
      </c>
      <c r="B50" s="98">
        <v>0</v>
      </c>
      <c r="C50" s="91">
        <v>0</v>
      </c>
      <c r="D50" s="90"/>
      <c r="E50" s="91">
        <v>0</v>
      </c>
      <c r="F50" s="91">
        <v>15</v>
      </c>
      <c r="G50" s="92">
        <v>0</v>
      </c>
      <c r="H50" s="99">
        <f t="shared" si="10"/>
        <v>15</v>
      </c>
    </row>
    <row r="51" spans="1:8" s="28" customFormat="1" ht="15" customHeight="1" outlineLevel="2">
      <c r="A51" s="95" t="s">
        <v>662</v>
      </c>
      <c r="B51" s="98">
        <v>0</v>
      </c>
      <c r="C51" s="91">
        <v>0</v>
      </c>
      <c r="D51" s="90"/>
      <c r="E51" s="91">
        <v>0</v>
      </c>
      <c r="F51" s="91">
        <v>15</v>
      </c>
      <c r="G51" s="92">
        <v>0</v>
      </c>
      <c r="H51" s="99">
        <f t="shared" si="10"/>
        <v>15</v>
      </c>
    </row>
    <row r="52" spans="1:8" s="28" customFormat="1" ht="15" customHeight="1" outlineLevel="2">
      <c r="A52" s="95" t="s">
        <v>663</v>
      </c>
      <c r="B52" s="98">
        <v>0</v>
      </c>
      <c r="C52" s="91">
        <v>0</v>
      </c>
      <c r="D52" s="90"/>
      <c r="E52" s="91">
        <v>0</v>
      </c>
      <c r="F52" s="91">
        <v>15</v>
      </c>
      <c r="G52" s="92">
        <v>0</v>
      </c>
      <c r="H52" s="99">
        <f t="shared" si="10"/>
        <v>15</v>
      </c>
    </row>
    <row r="53" spans="1:8" s="28" customFormat="1" ht="15" customHeight="1" outlineLevel="2">
      <c r="A53" s="94" t="s">
        <v>213</v>
      </c>
      <c r="B53" s="98">
        <v>0</v>
      </c>
      <c r="C53" s="91">
        <v>0</v>
      </c>
      <c r="D53" s="90"/>
      <c r="E53" s="91">
        <v>0</v>
      </c>
      <c r="F53" s="91">
        <v>15</v>
      </c>
      <c r="G53" s="92">
        <v>0</v>
      </c>
      <c r="H53" s="99">
        <f t="shared" si="10"/>
        <v>15</v>
      </c>
    </row>
    <row r="54" spans="1:8" ht="15" customHeight="1" outlineLevel="2">
      <c r="A54" s="95" t="s">
        <v>664</v>
      </c>
      <c r="B54" s="98">
        <v>10</v>
      </c>
      <c r="C54" s="91">
        <v>0</v>
      </c>
      <c r="D54" s="90"/>
      <c r="E54" s="91">
        <v>0</v>
      </c>
      <c r="F54" s="91">
        <v>20</v>
      </c>
      <c r="G54" s="92">
        <v>0</v>
      </c>
      <c r="H54" s="99">
        <f t="shared" si="10"/>
        <v>30</v>
      </c>
    </row>
    <row r="55" spans="1:8" ht="15" customHeight="1" outlineLevel="1">
      <c r="A55" s="93" t="s">
        <v>665</v>
      </c>
      <c r="B55" s="88">
        <f>SUM(B56:B59)</f>
        <v>0.5</v>
      </c>
      <c r="C55" s="88">
        <f t="shared" ref="C55:F55" si="11">SUM(C56:C59)</f>
        <v>37.5</v>
      </c>
      <c r="D55" s="88">
        <f t="shared" si="11"/>
        <v>0</v>
      </c>
      <c r="E55" s="88">
        <f t="shared" si="11"/>
        <v>0</v>
      </c>
      <c r="F55" s="88">
        <f t="shared" si="11"/>
        <v>55</v>
      </c>
      <c r="G55" s="88">
        <f t="shared" ref="G55" si="12">SUM(G56:G59)</f>
        <v>0</v>
      </c>
      <c r="H55" s="88">
        <f t="shared" ref="H55" si="13">SUM(H56:H59)</f>
        <v>93</v>
      </c>
    </row>
    <row r="56" spans="1:8" ht="15" customHeight="1" outlineLevel="2">
      <c r="A56" s="95" t="s">
        <v>666</v>
      </c>
      <c r="B56" s="98">
        <v>0.5</v>
      </c>
      <c r="C56" s="91">
        <v>37.5</v>
      </c>
      <c r="D56" s="90"/>
      <c r="E56" s="91">
        <v>0</v>
      </c>
      <c r="F56" s="91">
        <v>5</v>
      </c>
      <c r="G56" s="92">
        <v>0</v>
      </c>
      <c r="H56" s="99">
        <f>SUM(B56:G56)</f>
        <v>43</v>
      </c>
    </row>
    <row r="57" spans="1:8" ht="15" customHeight="1" outlineLevel="2">
      <c r="A57" s="95" t="s">
        <v>667</v>
      </c>
      <c r="B57" s="98">
        <v>0</v>
      </c>
      <c r="C57" s="91">
        <v>0</v>
      </c>
      <c r="D57" s="90"/>
      <c r="E57" s="91">
        <v>0</v>
      </c>
      <c r="F57" s="91">
        <v>20</v>
      </c>
      <c r="G57" s="92">
        <v>0</v>
      </c>
      <c r="H57" s="99">
        <f>SUM(B57:G57)</f>
        <v>20</v>
      </c>
    </row>
    <row r="58" spans="1:8" ht="15" customHeight="1" outlineLevel="2">
      <c r="A58" s="94" t="s">
        <v>214</v>
      </c>
      <c r="B58" s="98">
        <v>0</v>
      </c>
      <c r="C58" s="91">
        <v>0</v>
      </c>
      <c r="D58" s="90"/>
      <c r="E58" s="91">
        <v>0</v>
      </c>
      <c r="F58" s="91">
        <v>15</v>
      </c>
      <c r="G58" s="92">
        <v>0</v>
      </c>
      <c r="H58" s="99">
        <f>SUM(B58:G58)</f>
        <v>15</v>
      </c>
    </row>
    <row r="59" spans="1:8" ht="15" customHeight="1" outlineLevel="2">
      <c r="A59" s="94" t="s">
        <v>215</v>
      </c>
      <c r="B59" s="98">
        <v>0</v>
      </c>
      <c r="C59" s="91">
        <v>0</v>
      </c>
      <c r="D59" s="90"/>
      <c r="E59" s="91">
        <v>0</v>
      </c>
      <c r="F59" s="91">
        <v>15</v>
      </c>
      <c r="G59" s="92">
        <v>0</v>
      </c>
      <c r="H59" s="99">
        <f>SUM(B59:G59)</f>
        <v>15</v>
      </c>
    </row>
    <row r="60" spans="1:8" ht="15" customHeight="1" outlineLevel="1">
      <c r="A60" s="93" t="s">
        <v>668</v>
      </c>
      <c r="B60" s="88">
        <f>SUM(B61:B64)</f>
        <v>0.5</v>
      </c>
      <c r="C60" s="88">
        <f t="shared" ref="C60:F60" si="14">SUM(C61:C64)</f>
        <v>0</v>
      </c>
      <c r="D60" s="88">
        <f t="shared" si="14"/>
        <v>0</v>
      </c>
      <c r="E60" s="88">
        <f t="shared" si="14"/>
        <v>0</v>
      </c>
      <c r="F60" s="88">
        <f t="shared" si="14"/>
        <v>55</v>
      </c>
      <c r="G60" s="88">
        <f t="shared" ref="G60" si="15">SUM(G61:G64)</f>
        <v>0</v>
      </c>
      <c r="H60" s="88">
        <f t="shared" ref="H60" si="16">SUM(H61:H64)</f>
        <v>55.5</v>
      </c>
    </row>
    <row r="61" spans="1:8" ht="15" customHeight="1" outlineLevel="2">
      <c r="A61" s="95" t="s">
        <v>216</v>
      </c>
      <c r="B61" s="98">
        <v>0.5</v>
      </c>
      <c r="C61" s="91">
        <v>0</v>
      </c>
      <c r="D61" s="90"/>
      <c r="E61" s="91">
        <v>0</v>
      </c>
      <c r="F61" s="91">
        <v>5</v>
      </c>
      <c r="G61" s="92">
        <v>0</v>
      </c>
      <c r="H61" s="99">
        <f>SUM(B61:G61)</f>
        <v>5.5</v>
      </c>
    </row>
    <row r="62" spans="1:8" ht="15" customHeight="1" outlineLevel="2">
      <c r="A62" s="94" t="s">
        <v>217</v>
      </c>
      <c r="B62" s="98">
        <v>0</v>
      </c>
      <c r="C62" s="91">
        <v>0</v>
      </c>
      <c r="D62" s="90"/>
      <c r="E62" s="91">
        <v>0</v>
      </c>
      <c r="F62" s="91">
        <v>20</v>
      </c>
      <c r="G62" s="92">
        <v>0</v>
      </c>
      <c r="H62" s="99">
        <f>SUM(B62:G62)</f>
        <v>20</v>
      </c>
    </row>
    <row r="63" spans="1:8" ht="15" customHeight="1" outlineLevel="2">
      <c r="A63" s="95" t="s">
        <v>218</v>
      </c>
      <c r="B63" s="98">
        <v>0</v>
      </c>
      <c r="C63" s="91">
        <v>0</v>
      </c>
      <c r="D63" s="90"/>
      <c r="E63" s="91">
        <v>0</v>
      </c>
      <c r="F63" s="91">
        <v>15</v>
      </c>
      <c r="G63" s="92">
        <v>0</v>
      </c>
      <c r="H63" s="99">
        <f>SUM(B63:G63)</f>
        <v>15</v>
      </c>
    </row>
    <row r="64" spans="1:8" ht="15" customHeight="1" outlineLevel="2">
      <c r="A64" s="95" t="s">
        <v>219</v>
      </c>
      <c r="B64" s="98">
        <v>0</v>
      </c>
      <c r="C64" s="91">
        <v>0</v>
      </c>
      <c r="D64" s="90"/>
      <c r="E64" s="91">
        <v>0</v>
      </c>
      <c r="F64" s="91">
        <v>15</v>
      </c>
      <c r="G64" s="92">
        <v>0</v>
      </c>
      <c r="H64" s="99">
        <f>SUM(B64:G64)</f>
        <v>15</v>
      </c>
    </row>
    <row r="65" spans="1:8" ht="15" customHeight="1" outlineLevel="1">
      <c r="A65" s="93" t="s">
        <v>669</v>
      </c>
      <c r="B65" s="88">
        <f>SUM(B66:B69)</f>
        <v>4</v>
      </c>
      <c r="C65" s="88">
        <f t="shared" ref="C65:F65" si="17">SUM(C66:C69)</f>
        <v>48</v>
      </c>
      <c r="D65" s="88">
        <f t="shared" si="17"/>
        <v>0</v>
      </c>
      <c r="E65" s="88">
        <f t="shared" si="17"/>
        <v>0</v>
      </c>
      <c r="F65" s="88">
        <f t="shared" si="17"/>
        <v>55</v>
      </c>
      <c r="G65" s="88">
        <f t="shared" ref="G65" si="18">SUM(G66:G69)</f>
        <v>0</v>
      </c>
      <c r="H65" s="88">
        <f t="shared" ref="H65" si="19">SUM(H66:H69)</f>
        <v>107</v>
      </c>
    </row>
    <row r="66" spans="1:8" ht="15" customHeight="1" outlineLevel="2">
      <c r="A66" s="95" t="s">
        <v>220</v>
      </c>
      <c r="B66" s="98">
        <v>4</v>
      </c>
      <c r="C66" s="91">
        <v>48</v>
      </c>
      <c r="D66" s="90"/>
      <c r="E66" s="91">
        <v>0</v>
      </c>
      <c r="F66" s="91">
        <v>5</v>
      </c>
      <c r="G66" s="92">
        <v>0</v>
      </c>
      <c r="H66" s="99">
        <f>SUM(B66:G66)</f>
        <v>57</v>
      </c>
    </row>
    <row r="67" spans="1:8" ht="15" customHeight="1" outlineLevel="2">
      <c r="A67" s="95" t="s">
        <v>221</v>
      </c>
      <c r="B67" s="98">
        <v>0</v>
      </c>
      <c r="C67" s="91">
        <v>0</v>
      </c>
      <c r="D67" s="90"/>
      <c r="E67" s="91">
        <v>0</v>
      </c>
      <c r="F67" s="91">
        <v>20</v>
      </c>
      <c r="G67" s="92">
        <v>0</v>
      </c>
      <c r="H67" s="99">
        <f>SUM(B67:G67)</f>
        <v>20</v>
      </c>
    </row>
    <row r="68" spans="1:8" ht="15" customHeight="1" outlineLevel="2">
      <c r="A68" s="95" t="s">
        <v>222</v>
      </c>
      <c r="B68" s="98">
        <v>0</v>
      </c>
      <c r="C68" s="91">
        <v>0</v>
      </c>
      <c r="D68" s="90"/>
      <c r="E68" s="91">
        <v>0</v>
      </c>
      <c r="F68" s="91">
        <v>15</v>
      </c>
      <c r="G68" s="92">
        <v>0</v>
      </c>
      <c r="H68" s="99">
        <f>SUM(B68:G68)</f>
        <v>15</v>
      </c>
    </row>
    <row r="69" spans="1:8" ht="15" customHeight="1" outlineLevel="2">
      <c r="A69" s="95" t="s">
        <v>223</v>
      </c>
      <c r="B69" s="98">
        <v>0</v>
      </c>
      <c r="C69" s="91">
        <v>0</v>
      </c>
      <c r="D69" s="90"/>
      <c r="E69" s="91">
        <v>0</v>
      </c>
      <c r="F69" s="91">
        <v>15</v>
      </c>
      <c r="G69" s="92">
        <v>0</v>
      </c>
      <c r="H69" s="99">
        <f>SUM(B69:G69)</f>
        <v>15</v>
      </c>
    </row>
    <row r="70" spans="1:8" ht="15" customHeight="1" outlineLevel="1">
      <c r="A70" s="93" t="s">
        <v>670</v>
      </c>
      <c r="B70" s="88">
        <f>SUM(B71:B73)</f>
        <v>7.5</v>
      </c>
      <c r="C70" s="88">
        <f t="shared" ref="C70:F70" si="20">SUM(C71:C73)</f>
        <v>0</v>
      </c>
      <c r="D70" s="88">
        <f t="shared" si="20"/>
        <v>0</v>
      </c>
      <c r="E70" s="88">
        <f t="shared" si="20"/>
        <v>0</v>
      </c>
      <c r="F70" s="88">
        <f t="shared" si="20"/>
        <v>40</v>
      </c>
      <c r="G70" s="88">
        <f t="shared" ref="G70" si="21">SUM(G71:G73)</f>
        <v>0</v>
      </c>
      <c r="H70" s="88">
        <f t="shared" ref="H70" si="22">SUM(H71:H73)</f>
        <v>47.5</v>
      </c>
    </row>
    <row r="71" spans="1:8" ht="15" customHeight="1" outlineLevel="2">
      <c r="A71" s="95" t="s">
        <v>671</v>
      </c>
      <c r="B71" s="98">
        <v>7.5</v>
      </c>
      <c r="C71" s="91">
        <v>0</v>
      </c>
      <c r="D71" s="90"/>
      <c r="E71" s="91">
        <v>0</v>
      </c>
      <c r="F71" s="91">
        <v>5</v>
      </c>
      <c r="G71" s="92">
        <v>0</v>
      </c>
      <c r="H71" s="99">
        <f>SUM(B71:G71)</f>
        <v>12.5</v>
      </c>
    </row>
    <row r="72" spans="1:8" ht="15" customHeight="1" outlineLevel="2">
      <c r="A72" s="95" t="s">
        <v>672</v>
      </c>
      <c r="B72" s="98">
        <v>0</v>
      </c>
      <c r="C72" s="91">
        <v>0</v>
      </c>
      <c r="D72" s="90"/>
      <c r="E72" s="91">
        <v>0</v>
      </c>
      <c r="F72" s="91">
        <v>20</v>
      </c>
      <c r="G72" s="92">
        <v>0</v>
      </c>
      <c r="H72" s="99">
        <f>SUM(B72:G72)</f>
        <v>20</v>
      </c>
    </row>
    <row r="73" spans="1:8" ht="15" customHeight="1" outlineLevel="2">
      <c r="A73" s="95" t="s">
        <v>673</v>
      </c>
      <c r="B73" s="98">
        <v>0</v>
      </c>
      <c r="C73" s="91">
        <v>0</v>
      </c>
      <c r="D73" s="90"/>
      <c r="E73" s="91">
        <v>0</v>
      </c>
      <c r="F73" s="91">
        <v>15</v>
      </c>
      <c r="G73" s="92">
        <v>0</v>
      </c>
      <c r="H73" s="99">
        <f>SUM(B73:G73)</f>
        <v>15</v>
      </c>
    </row>
    <row r="74" spans="1:8" ht="15" customHeight="1" outlineLevel="1">
      <c r="A74" s="93" t="s">
        <v>674</v>
      </c>
      <c r="B74" s="81">
        <f>SUM(B75:B78)</f>
        <v>-9.5</v>
      </c>
      <c r="C74" s="88">
        <f t="shared" ref="C74:F74" si="23">SUM(C75:C78)</f>
        <v>45</v>
      </c>
      <c r="D74" s="88">
        <f t="shared" si="23"/>
        <v>0</v>
      </c>
      <c r="E74" s="88">
        <f t="shared" si="23"/>
        <v>0</v>
      </c>
      <c r="F74" s="88">
        <f t="shared" si="23"/>
        <v>55</v>
      </c>
      <c r="G74" s="88">
        <f t="shared" ref="G74" si="24">SUM(G75:G78)</f>
        <v>0</v>
      </c>
      <c r="H74" s="88">
        <f t="shared" ref="H74" si="25">SUM(H75:H78)</f>
        <v>90.5</v>
      </c>
    </row>
    <row r="75" spans="1:8" ht="15" customHeight="1" outlineLevel="2">
      <c r="A75" s="96" t="s">
        <v>675</v>
      </c>
      <c r="B75" s="100">
        <v>-9.5</v>
      </c>
      <c r="C75" s="91">
        <v>45</v>
      </c>
      <c r="D75" s="90"/>
      <c r="E75" s="91">
        <v>0</v>
      </c>
      <c r="F75" s="91">
        <v>5</v>
      </c>
      <c r="G75" s="92">
        <v>0</v>
      </c>
      <c r="H75" s="99">
        <f>SUM(B75:G75)</f>
        <v>40.5</v>
      </c>
    </row>
    <row r="76" spans="1:8" ht="15" customHeight="1" outlineLevel="2">
      <c r="A76" s="96" t="s">
        <v>676</v>
      </c>
      <c r="B76" s="98">
        <v>0</v>
      </c>
      <c r="C76" s="91">
        <v>0</v>
      </c>
      <c r="D76" s="90"/>
      <c r="E76" s="91">
        <v>0</v>
      </c>
      <c r="F76" s="91">
        <v>20</v>
      </c>
      <c r="G76" s="92">
        <v>0</v>
      </c>
      <c r="H76" s="99">
        <f>SUM(B76:G76)</f>
        <v>20</v>
      </c>
    </row>
    <row r="77" spans="1:8" ht="15" customHeight="1" outlineLevel="2">
      <c r="A77" s="96" t="s">
        <v>677</v>
      </c>
      <c r="B77" s="98">
        <v>0</v>
      </c>
      <c r="C77" s="91">
        <v>0</v>
      </c>
      <c r="D77" s="90"/>
      <c r="E77" s="91">
        <v>0</v>
      </c>
      <c r="F77" s="91">
        <v>15</v>
      </c>
      <c r="G77" s="92">
        <v>0</v>
      </c>
      <c r="H77" s="99">
        <f>SUM(B77:G77)</f>
        <v>15</v>
      </c>
    </row>
    <row r="78" spans="1:8" ht="15" customHeight="1" outlineLevel="2">
      <c r="A78" s="96" t="s">
        <v>678</v>
      </c>
      <c r="B78" s="98">
        <v>0</v>
      </c>
      <c r="C78" s="91">
        <v>0</v>
      </c>
      <c r="D78" s="90"/>
      <c r="E78" s="91">
        <v>0</v>
      </c>
      <c r="F78" s="91">
        <v>15</v>
      </c>
      <c r="G78" s="92">
        <v>0</v>
      </c>
      <c r="H78" s="99">
        <f>SUM(B78:G78)</f>
        <v>15</v>
      </c>
    </row>
    <row r="79" spans="1:8" ht="15" customHeight="1" outlineLevel="1">
      <c r="A79" s="93" t="s">
        <v>679</v>
      </c>
      <c r="B79" s="88">
        <f>SUM(B80:B84)</f>
        <v>4</v>
      </c>
      <c r="C79" s="88">
        <f t="shared" ref="C79:F79" si="26">SUM(C80:C84)</f>
        <v>43</v>
      </c>
      <c r="D79" s="88">
        <f t="shared" si="26"/>
        <v>0</v>
      </c>
      <c r="E79" s="88">
        <f t="shared" si="26"/>
        <v>0</v>
      </c>
      <c r="F79" s="88">
        <f t="shared" si="26"/>
        <v>70</v>
      </c>
      <c r="G79" s="88">
        <f t="shared" ref="G79" si="27">SUM(G80:G84)</f>
        <v>0</v>
      </c>
      <c r="H79" s="88">
        <f t="shared" ref="H79" si="28">SUM(H80:H84)</f>
        <v>117</v>
      </c>
    </row>
    <row r="80" spans="1:8" ht="15" customHeight="1" outlineLevel="2">
      <c r="A80" s="96" t="s">
        <v>680</v>
      </c>
      <c r="B80" s="98">
        <v>4</v>
      </c>
      <c r="C80" s="91">
        <v>43</v>
      </c>
      <c r="D80" s="90"/>
      <c r="E80" s="91">
        <v>0</v>
      </c>
      <c r="F80" s="91">
        <v>5</v>
      </c>
      <c r="G80" s="92">
        <v>0</v>
      </c>
      <c r="H80" s="99">
        <f>SUM(B80:G80)</f>
        <v>52</v>
      </c>
    </row>
    <row r="81" spans="1:8" ht="15" customHeight="1" outlineLevel="2">
      <c r="A81" s="96" t="s">
        <v>681</v>
      </c>
      <c r="B81" s="98">
        <v>0</v>
      </c>
      <c r="C81" s="91">
        <v>0</v>
      </c>
      <c r="D81" s="90"/>
      <c r="E81" s="91">
        <v>0</v>
      </c>
      <c r="F81" s="91">
        <v>20</v>
      </c>
      <c r="G81" s="92">
        <v>0</v>
      </c>
      <c r="H81" s="99">
        <f>SUM(B81:G81)</f>
        <v>20</v>
      </c>
    </row>
    <row r="82" spans="1:8" ht="15" customHeight="1" outlineLevel="2">
      <c r="A82" s="96" t="s">
        <v>682</v>
      </c>
      <c r="B82" s="98">
        <v>0</v>
      </c>
      <c r="C82" s="91">
        <v>0</v>
      </c>
      <c r="D82" s="90"/>
      <c r="E82" s="91">
        <v>0</v>
      </c>
      <c r="F82" s="91">
        <v>15</v>
      </c>
      <c r="G82" s="92">
        <v>0</v>
      </c>
      <c r="H82" s="99">
        <f>SUM(B82:G82)</f>
        <v>15</v>
      </c>
    </row>
    <row r="83" spans="1:8" ht="15" customHeight="1" outlineLevel="2">
      <c r="A83" s="96" t="s">
        <v>683</v>
      </c>
      <c r="B83" s="98">
        <v>0</v>
      </c>
      <c r="C83" s="91">
        <v>0</v>
      </c>
      <c r="D83" s="90"/>
      <c r="E83" s="91">
        <v>0</v>
      </c>
      <c r="F83" s="91">
        <v>15</v>
      </c>
      <c r="G83" s="92">
        <v>0</v>
      </c>
      <c r="H83" s="99">
        <f>SUM(B83:G83)</f>
        <v>15</v>
      </c>
    </row>
    <row r="84" spans="1:8" ht="15" customHeight="1" outlineLevel="2">
      <c r="A84" s="96" t="s">
        <v>684</v>
      </c>
      <c r="B84" s="98">
        <v>0</v>
      </c>
      <c r="C84" s="91">
        <v>0</v>
      </c>
      <c r="D84" s="90"/>
      <c r="E84" s="91">
        <v>0</v>
      </c>
      <c r="F84" s="91">
        <v>15</v>
      </c>
      <c r="G84" s="92">
        <v>0</v>
      </c>
      <c r="H84" s="99">
        <f>SUM(B84:G84)</f>
        <v>15</v>
      </c>
    </row>
    <row r="85" spans="1:8" ht="15" customHeight="1" outlineLevel="1">
      <c r="A85" s="93" t="s">
        <v>685</v>
      </c>
      <c r="B85" s="88">
        <f>SUM(B86:B88)</f>
        <v>0.5</v>
      </c>
      <c r="C85" s="88">
        <f t="shared" ref="C85:F85" si="29">SUM(C86:C88)</f>
        <v>45</v>
      </c>
      <c r="D85" s="88">
        <f t="shared" si="29"/>
        <v>0</v>
      </c>
      <c r="E85" s="88">
        <f t="shared" si="29"/>
        <v>0</v>
      </c>
      <c r="F85" s="88">
        <f t="shared" si="29"/>
        <v>40</v>
      </c>
      <c r="G85" s="88">
        <f t="shared" ref="G85" si="30">SUM(G86:G88)</f>
        <v>0</v>
      </c>
      <c r="H85" s="88">
        <f t="shared" ref="H85" si="31">SUM(H86:H88)</f>
        <v>85.5</v>
      </c>
    </row>
    <row r="86" spans="1:8" ht="15" customHeight="1" outlineLevel="2">
      <c r="A86" s="95" t="s">
        <v>686</v>
      </c>
      <c r="B86" s="98">
        <v>0.5</v>
      </c>
      <c r="C86" s="91">
        <v>45</v>
      </c>
      <c r="D86" s="90"/>
      <c r="E86" s="91">
        <v>0</v>
      </c>
      <c r="F86" s="91">
        <v>5</v>
      </c>
      <c r="G86" s="92">
        <v>0</v>
      </c>
      <c r="H86" s="99">
        <f>SUM(B86:G86)</f>
        <v>50.5</v>
      </c>
    </row>
    <row r="87" spans="1:8" ht="15" customHeight="1" outlineLevel="2">
      <c r="A87" s="94" t="s">
        <v>224</v>
      </c>
      <c r="B87" s="98">
        <v>0</v>
      </c>
      <c r="C87" s="91">
        <v>0</v>
      </c>
      <c r="D87" s="90"/>
      <c r="E87" s="91">
        <v>0</v>
      </c>
      <c r="F87" s="91">
        <v>20</v>
      </c>
      <c r="G87" s="92">
        <v>0</v>
      </c>
      <c r="H87" s="99">
        <f>SUM(B87:G87)</f>
        <v>20</v>
      </c>
    </row>
    <row r="88" spans="1:8" ht="15" customHeight="1" outlineLevel="2">
      <c r="A88" s="94" t="s">
        <v>225</v>
      </c>
      <c r="B88" s="98">
        <v>0</v>
      </c>
      <c r="C88" s="91">
        <v>0</v>
      </c>
      <c r="D88" s="90"/>
      <c r="E88" s="91">
        <v>0</v>
      </c>
      <c r="F88" s="91">
        <v>15</v>
      </c>
      <c r="G88" s="92">
        <v>0</v>
      </c>
      <c r="H88" s="99">
        <f>SUM(B88:G88)</f>
        <v>15</v>
      </c>
    </row>
    <row r="89" spans="1:8" ht="15" customHeight="1" outlineLevel="1">
      <c r="A89" s="93" t="s">
        <v>687</v>
      </c>
      <c r="B89" s="88">
        <f>SUM(B90:B93)</f>
        <v>0.5</v>
      </c>
      <c r="C89" s="88">
        <f t="shared" ref="C89:F89" si="32">SUM(C90:C93)</f>
        <v>10</v>
      </c>
      <c r="D89" s="88">
        <f t="shared" si="32"/>
        <v>0</v>
      </c>
      <c r="E89" s="88">
        <f t="shared" si="32"/>
        <v>0</v>
      </c>
      <c r="F89" s="88">
        <f t="shared" si="32"/>
        <v>55</v>
      </c>
      <c r="G89" s="88">
        <f t="shared" ref="G89" si="33">SUM(G90:G93)</f>
        <v>0</v>
      </c>
      <c r="H89" s="88">
        <f t="shared" ref="H89" si="34">SUM(H90:H93)</f>
        <v>65.5</v>
      </c>
    </row>
    <row r="90" spans="1:8" ht="15" customHeight="1" outlineLevel="2">
      <c r="A90" s="95" t="s">
        <v>226</v>
      </c>
      <c r="B90" s="98">
        <v>0.5</v>
      </c>
      <c r="C90" s="91">
        <v>0</v>
      </c>
      <c r="D90" s="90"/>
      <c r="E90" s="91">
        <v>0</v>
      </c>
      <c r="F90" s="91">
        <v>5</v>
      </c>
      <c r="G90" s="92">
        <v>0</v>
      </c>
      <c r="H90" s="99">
        <f>SUM(B90:G90)</f>
        <v>5.5</v>
      </c>
    </row>
    <row r="91" spans="1:8" ht="15" customHeight="1" outlineLevel="2">
      <c r="A91" s="95" t="s">
        <v>227</v>
      </c>
      <c r="B91" s="98">
        <v>0</v>
      </c>
      <c r="C91" s="91">
        <v>0</v>
      </c>
      <c r="D91" s="90"/>
      <c r="E91" s="91">
        <v>0</v>
      </c>
      <c r="F91" s="91">
        <v>20</v>
      </c>
      <c r="G91" s="92">
        <v>0</v>
      </c>
      <c r="H91" s="99">
        <f>SUM(B91:G91)</f>
        <v>20</v>
      </c>
    </row>
    <row r="92" spans="1:8" ht="15" customHeight="1" outlineLevel="2">
      <c r="A92" s="95" t="s">
        <v>228</v>
      </c>
      <c r="B92" s="98">
        <v>0</v>
      </c>
      <c r="C92" s="91">
        <v>0</v>
      </c>
      <c r="D92" s="90"/>
      <c r="E92" s="91">
        <v>0</v>
      </c>
      <c r="F92" s="91">
        <v>15</v>
      </c>
      <c r="G92" s="92">
        <v>0</v>
      </c>
      <c r="H92" s="99">
        <f>SUM(B92:G92)</f>
        <v>15</v>
      </c>
    </row>
    <row r="93" spans="1:8" ht="15" customHeight="1" outlineLevel="2">
      <c r="A93" s="95" t="s">
        <v>229</v>
      </c>
      <c r="B93" s="98">
        <v>0</v>
      </c>
      <c r="C93" s="91">
        <v>10</v>
      </c>
      <c r="D93" s="90"/>
      <c r="E93" s="91">
        <v>0</v>
      </c>
      <c r="F93" s="91">
        <v>15</v>
      </c>
      <c r="G93" s="92">
        <v>0</v>
      </c>
      <c r="H93" s="99">
        <f>SUM(B93:G93)</f>
        <v>25</v>
      </c>
    </row>
    <row r="94" spans="1:8" ht="15" customHeight="1" outlineLevel="1">
      <c r="A94" s="93" t="s">
        <v>688</v>
      </c>
      <c r="B94" s="88">
        <f>SUM(B95:B98)</f>
        <v>4</v>
      </c>
      <c r="C94" s="88">
        <f t="shared" ref="C94:H94" si="35">SUM(C95:C98)</f>
        <v>0</v>
      </c>
      <c r="D94" s="88">
        <f t="shared" si="35"/>
        <v>0</v>
      </c>
      <c r="E94" s="88">
        <f t="shared" si="35"/>
        <v>0</v>
      </c>
      <c r="F94" s="88">
        <f t="shared" si="35"/>
        <v>55</v>
      </c>
      <c r="G94" s="88">
        <f t="shared" si="35"/>
        <v>0</v>
      </c>
      <c r="H94" s="88">
        <f t="shared" si="35"/>
        <v>59</v>
      </c>
    </row>
    <row r="95" spans="1:8" ht="15" customHeight="1" outlineLevel="2">
      <c r="A95" s="95" t="s">
        <v>230</v>
      </c>
      <c r="B95" s="98">
        <v>4</v>
      </c>
      <c r="C95" s="91">
        <v>0</v>
      </c>
      <c r="D95" s="90"/>
      <c r="E95" s="91">
        <v>0</v>
      </c>
      <c r="F95" s="91">
        <v>5</v>
      </c>
      <c r="G95" s="92">
        <v>0</v>
      </c>
      <c r="H95" s="99">
        <f>SUM(B95:G95)</f>
        <v>9</v>
      </c>
    </row>
    <row r="96" spans="1:8" s="28" customFormat="1" ht="15" customHeight="1" outlineLevel="2">
      <c r="A96" s="94" t="s">
        <v>231</v>
      </c>
      <c r="B96" s="98">
        <v>0</v>
      </c>
      <c r="C96" s="91">
        <v>0</v>
      </c>
      <c r="D96" s="90"/>
      <c r="E96" s="91">
        <v>0</v>
      </c>
      <c r="F96" s="91">
        <v>20</v>
      </c>
      <c r="G96" s="92">
        <v>0</v>
      </c>
      <c r="H96" s="99">
        <f>SUM(B96:G96)</f>
        <v>20</v>
      </c>
    </row>
    <row r="97" spans="1:8" s="28" customFormat="1" ht="15" customHeight="1" outlineLevel="2">
      <c r="A97" s="95" t="s">
        <v>232</v>
      </c>
      <c r="B97" s="98">
        <v>0</v>
      </c>
      <c r="C97" s="91">
        <v>0</v>
      </c>
      <c r="D97" s="90"/>
      <c r="E97" s="91">
        <v>0</v>
      </c>
      <c r="F97" s="91">
        <v>15</v>
      </c>
      <c r="G97" s="92">
        <v>0</v>
      </c>
      <c r="H97" s="99">
        <f>SUM(B97:G97)</f>
        <v>15</v>
      </c>
    </row>
    <row r="98" spans="1:8" s="28" customFormat="1" ht="15" customHeight="1" outlineLevel="2">
      <c r="A98" s="95" t="s">
        <v>233</v>
      </c>
      <c r="B98" s="98">
        <v>0</v>
      </c>
      <c r="C98" s="91">
        <v>0</v>
      </c>
      <c r="D98" s="90"/>
      <c r="E98" s="91">
        <v>0</v>
      </c>
      <c r="F98" s="91">
        <v>15</v>
      </c>
      <c r="G98" s="92">
        <v>0</v>
      </c>
      <c r="H98" s="99">
        <f>SUM(B98:G98)</f>
        <v>15</v>
      </c>
    </row>
    <row r="99" spans="1:8" ht="15" customHeight="1" outlineLevel="1">
      <c r="A99" s="93" t="s">
        <v>133</v>
      </c>
      <c r="B99" s="88">
        <f>SUM(B100:B102)</f>
        <v>4</v>
      </c>
      <c r="C99" s="88">
        <f t="shared" ref="C99:H99" si="36">SUM(C100:C102)</f>
        <v>45</v>
      </c>
      <c r="D99" s="88">
        <f t="shared" si="36"/>
        <v>0</v>
      </c>
      <c r="E99" s="88">
        <f t="shared" si="36"/>
        <v>0</v>
      </c>
      <c r="F99" s="88">
        <f t="shared" si="36"/>
        <v>540</v>
      </c>
      <c r="G99" s="88">
        <f t="shared" si="36"/>
        <v>0</v>
      </c>
      <c r="H99" s="88">
        <f t="shared" si="36"/>
        <v>589</v>
      </c>
    </row>
    <row r="100" spans="1:8" ht="15" customHeight="1" outlineLevel="2">
      <c r="A100" s="95" t="s">
        <v>234</v>
      </c>
      <c r="B100" s="98">
        <v>4</v>
      </c>
      <c r="C100" s="91">
        <v>45</v>
      </c>
      <c r="D100" s="90"/>
      <c r="E100" s="91">
        <v>0</v>
      </c>
      <c r="F100" s="91">
        <v>5</v>
      </c>
      <c r="G100" s="92">
        <v>0</v>
      </c>
      <c r="H100" s="99">
        <f>SUM(B100:G100)</f>
        <v>54</v>
      </c>
    </row>
    <row r="101" spans="1:8" ht="15" customHeight="1" outlineLevel="2">
      <c r="A101" s="95" t="s">
        <v>235</v>
      </c>
      <c r="B101" s="98">
        <v>0</v>
      </c>
      <c r="C101" s="91">
        <v>0</v>
      </c>
      <c r="D101" s="90"/>
      <c r="E101" s="91">
        <v>0</v>
      </c>
      <c r="F101" s="91">
        <v>520</v>
      </c>
      <c r="G101" s="92">
        <v>0</v>
      </c>
      <c r="H101" s="99">
        <f>SUM(B101:G101)</f>
        <v>520</v>
      </c>
    </row>
    <row r="102" spans="1:8" ht="15" customHeight="1" outlineLevel="2">
      <c r="A102" s="95" t="s">
        <v>236</v>
      </c>
      <c r="B102" s="98">
        <v>0</v>
      </c>
      <c r="C102" s="91">
        <v>0</v>
      </c>
      <c r="D102" s="90"/>
      <c r="E102" s="91">
        <v>0</v>
      </c>
      <c r="F102" s="91">
        <v>15</v>
      </c>
      <c r="G102" s="92">
        <v>0</v>
      </c>
      <c r="H102" s="99">
        <f>SUM(B102:G102)</f>
        <v>15</v>
      </c>
    </row>
    <row r="103" spans="1:8" ht="15" customHeight="1" outlineLevel="1">
      <c r="A103" s="93" t="s">
        <v>689</v>
      </c>
      <c r="B103" s="88">
        <f>SUM(B104:B107)</f>
        <v>4</v>
      </c>
      <c r="C103" s="88">
        <f t="shared" ref="C103:H103" si="37">SUM(C104:C107)</f>
        <v>18</v>
      </c>
      <c r="D103" s="88">
        <f t="shared" si="37"/>
        <v>0</v>
      </c>
      <c r="E103" s="88">
        <f t="shared" si="37"/>
        <v>0</v>
      </c>
      <c r="F103" s="88">
        <f t="shared" si="37"/>
        <v>55</v>
      </c>
      <c r="G103" s="88">
        <f t="shared" si="37"/>
        <v>0</v>
      </c>
      <c r="H103" s="88">
        <f t="shared" si="37"/>
        <v>77</v>
      </c>
    </row>
    <row r="104" spans="1:8" ht="15" customHeight="1" outlineLevel="2">
      <c r="A104" s="95" t="s">
        <v>690</v>
      </c>
      <c r="B104" s="98">
        <v>4</v>
      </c>
      <c r="C104" s="91">
        <v>8</v>
      </c>
      <c r="D104" s="90"/>
      <c r="E104" s="91">
        <v>0</v>
      </c>
      <c r="F104" s="91">
        <v>5</v>
      </c>
      <c r="G104" s="92">
        <v>0</v>
      </c>
      <c r="H104" s="99">
        <f>SUM(B104:G104)</f>
        <v>17</v>
      </c>
    </row>
    <row r="105" spans="1:8" ht="15" customHeight="1" outlineLevel="2">
      <c r="A105" s="94" t="s">
        <v>237</v>
      </c>
      <c r="B105" s="98">
        <v>0</v>
      </c>
      <c r="C105" s="91">
        <v>10</v>
      </c>
      <c r="D105" s="90"/>
      <c r="E105" s="91">
        <v>0</v>
      </c>
      <c r="F105" s="91">
        <v>15</v>
      </c>
      <c r="G105" s="92">
        <v>0</v>
      </c>
      <c r="H105" s="99">
        <f>SUM(B105:G105)</f>
        <v>25</v>
      </c>
    </row>
    <row r="106" spans="1:8" ht="15" customHeight="1" outlineLevel="2">
      <c r="A106" s="95" t="s">
        <v>691</v>
      </c>
      <c r="B106" s="98">
        <v>0</v>
      </c>
      <c r="C106" s="91">
        <v>0</v>
      </c>
      <c r="D106" s="90"/>
      <c r="E106" s="91">
        <v>0</v>
      </c>
      <c r="F106" s="91">
        <v>20</v>
      </c>
      <c r="G106" s="92">
        <v>0</v>
      </c>
      <c r="H106" s="99">
        <f>SUM(B106:G106)</f>
        <v>20</v>
      </c>
    </row>
    <row r="107" spans="1:8" ht="15" customHeight="1" outlineLevel="2">
      <c r="A107" s="94" t="s">
        <v>238</v>
      </c>
      <c r="B107" s="98">
        <v>0</v>
      </c>
      <c r="C107" s="91">
        <v>0</v>
      </c>
      <c r="D107" s="90"/>
      <c r="E107" s="91">
        <v>0</v>
      </c>
      <c r="F107" s="91">
        <v>15</v>
      </c>
      <c r="G107" s="92">
        <v>0</v>
      </c>
      <c r="H107" s="99">
        <f>SUM(B107:G107)</f>
        <v>15</v>
      </c>
    </row>
    <row r="108" spans="1:8" ht="15" customHeight="1" outlineLevel="1">
      <c r="A108" s="93" t="s">
        <v>692</v>
      </c>
      <c r="B108" s="88">
        <f>SUM(B109:B111)</f>
        <v>0.5</v>
      </c>
      <c r="C108" s="88">
        <f t="shared" ref="C108:H108" si="38">SUM(C109:C111)</f>
        <v>28</v>
      </c>
      <c r="D108" s="88">
        <f t="shared" si="38"/>
        <v>0</v>
      </c>
      <c r="E108" s="88">
        <f t="shared" si="38"/>
        <v>0</v>
      </c>
      <c r="F108" s="88">
        <f t="shared" si="38"/>
        <v>40</v>
      </c>
      <c r="G108" s="88">
        <f t="shared" si="38"/>
        <v>0</v>
      </c>
      <c r="H108" s="88">
        <f t="shared" si="38"/>
        <v>68.5</v>
      </c>
    </row>
    <row r="109" spans="1:8" ht="15" customHeight="1" outlineLevel="2">
      <c r="A109" s="95" t="s">
        <v>239</v>
      </c>
      <c r="B109" s="98">
        <v>0.5</v>
      </c>
      <c r="C109" s="91">
        <v>28</v>
      </c>
      <c r="D109" s="90"/>
      <c r="E109" s="91">
        <v>0</v>
      </c>
      <c r="F109" s="91">
        <v>5</v>
      </c>
      <c r="G109" s="92">
        <v>0</v>
      </c>
      <c r="H109" s="99">
        <f>SUM(B109:G109)</f>
        <v>33.5</v>
      </c>
    </row>
    <row r="110" spans="1:8" ht="15" customHeight="1" outlineLevel="2">
      <c r="A110" s="94" t="s">
        <v>240</v>
      </c>
      <c r="B110" s="98">
        <v>0</v>
      </c>
      <c r="C110" s="91">
        <v>0</v>
      </c>
      <c r="D110" s="90"/>
      <c r="E110" s="91">
        <v>0</v>
      </c>
      <c r="F110" s="91">
        <v>20</v>
      </c>
      <c r="G110" s="92">
        <v>0</v>
      </c>
      <c r="H110" s="99">
        <f>SUM(B110:G110)</f>
        <v>20</v>
      </c>
    </row>
    <row r="111" spans="1:8" ht="15" customHeight="1" outlineLevel="2">
      <c r="A111" s="95" t="s">
        <v>241</v>
      </c>
      <c r="B111" s="98">
        <v>0</v>
      </c>
      <c r="C111" s="91">
        <v>0</v>
      </c>
      <c r="D111" s="90"/>
      <c r="E111" s="91">
        <v>0</v>
      </c>
      <c r="F111" s="91">
        <v>15</v>
      </c>
      <c r="G111" s="92">
        <v>0</v>
      </c>
      <c r="H111" s="99">
        <f>SUM(B111:G111)</f>
        <v>15</v>
      </c>
    </row>
    <row r="112" spans="1:8" ht="15" customHeight="1" outlineLevel="1">
      <c r="A112" s="93" t="s">
        <v>242</v>
      </c>
      <c r="B112" s="88">
        <f>SUM(B113:B116)</f>
        <v>0.5</v>
      </c>
      <c r="C112" s="88">
        <f t="shared" ref="C112:H112" si="39">SUM(C113:C116)</f>
        <v>10</v>
      </c>
      <c r="D112" s="88">
        <f t="shared" si="39"/>
        <v>0</v>
      </c>
      <c r="E112" s="88">
        <f t="shared" si="39"/>
        <v>0</v>
      </c>
      <c r="F112" s="88">
        <f t="shared" si="39"/>
        <v>40</v>
      </c>
      <c r="G112" s="88">
        <f t="shared" si="39"/>
        <v>0</v>
      </c>
      <c r="H112" s="88">
        <f t="shared" si="39"/>
        <v>50.5</v>
      </c>
    </row>
    <row r="113" spans="1:8" ht="15" customHeight="1" outlineLevel="2">
      <c r="A113" s="95" t="s">
        <v>243</v>
      </c>
      <c r="B113" s="98">
        <v>0.5</v>
      </c>
      <c r="C113" s="91">
        <v>0</v>
      </c>
      <c r="D113" s="90"/>
      <c r="E113" s="91">
        <v>0</v>
      </c>
      <c r="F113" s="91">
        <v>5</v>
      </c>
      <c r="G113" s="92">
        <v>0</v>
      </c>
      <c r="H113" s="99">
        <f>SUM(B113:G113)</f>
        <v>5.5</v>
      </c>
    </row>
    <row r="114" spans="1:8" ht="15" customHeight="1" outlineLevel="2">
      <c r="A114" s="95" t="s">
        <v>244</v>
      </c>
      <c r="B114" s="98">
        <v>0</v>
      </c>
      <c r="C114" s="91">
        <v>0</v>
      </c>
      <c r="D114" s="90"/>
      <c r="E114" s="91">
        <v>0</v>
      </c>
      <c r="F114" s="91">
        <v>20</v>
      </c>
      <c r="G114" s="92">
        <v>0</v>
      </c>
      <c r="H114" s="99">
        <f>SUM(B114:G114)</f>
        <v>20</v>
      </c>
    </row>
    <row r="115" spans="1:8" ht="15" customHeight="1" outlineLevel="2">
      <c r="A115" s="95" t="s">
        <v>245</v>
      </c>
      <c r="B115" s="98">
        <v>0</v>
      </c>
      <c r="C115" s="91">
        <v>0</v>
      </c>
      <c r="D115" s="90"/>
      <c r="E115" s="91">
        <v>0</v>
      </c>
      <c r="F115" s="91">
        <v>15</v>
      </c>
      <c r="G115" s="92">
        <v>0</v>
      </c>
      <c r="H115" s="99">
        <f>SUM(B115:G115)</f>
        <v>15</v>
      </c>
    </row>
    <row r="116" spans="1:8" ht="15" customHeight="1" outlineLevel="2">
      <c r="A116" s="95" t="s">
        <v>246</v>
      </c>
      <c r="B116" s="98">
        <v>0</v>
      </c>
      <c r="C116" s="91">
        <v>10</v>
      </c>
      <c r="D116" s="90"/>
      <c r="E116" s="91">
        <v>0</v>
      </c>
      <c r="F116" s="91">
        <v>0</v>
      </c>
      <c r="G116" s="92">
        <v>0</v>
      </c>
      <c r="H116" s="99">
        <f>SUM(B116:G116)</f>
        <v>10</v>
      </c>
    </row>
    <row r="117" spans="1:8" ht="15" customHeight="1" outlineLevel="1">
      <c r="A117" s="93" t="s">
        <v>693</v>
      </c>
      <c r="B117" s="88">
        <f>SUM(B118:B120)</f>
        <v>4</v>
      </c>
      <c r="C117" s="88">
        <f t="shared" ref="C117:H117" si="40">SUM(C118:C120)</f>
        <v>0</v>
      </c>
      <c r="D117" s="88">
        <f t="shared" si="40"/>
        <v>0</v>
      </c>
      <c r="E117" s="88">
        <f t="shared" si="40"/>
        <v>0</v>
      </c>
      <c r="F117" s="88">
        <f t="shared" si="40"/>
        <v>40</v>
      </c>
      <c r="G117" s="88">
        <f t="shared" si="40"/>
        <v>0</v>
      </c>
      <c r="H117" s="88">
        <f t="shared" si="40"/>
        <v>44</v>
      </c>
    </row>
    <row r="118" spans="1:8" ht="15" customHeight="1" outlineLevel="2">
      <c r="A118" s="95" t="s">
        <v>247</v>
      </c>
      <c r="B118" s="98">
        <v>4</v>
      </c>
      <c r="C118" s="91">
        <v>0</v>
      </c>
      <c r="D118" s="90"/>
      <c r="E118" s="91">
        <v>0</v>
      </c>
      <c r="F118" s="91">
        <v>5</v>
      </c>
      <c r="G118" s="92">
        <v>0</v>
      </c>
      <c r="H118" s="99">
        <f t="shared" ref="H118:H126" si="41">SUM(B118:G118)</f>
        <v>9</v>
      </c>
    </row>
    <row r="119" spans="1:8" ht="15" customHeight="1" outlineLevel="2">
      <c r="A119" s="95" t="s">
        <v>248</v>
      </c>
      <c r="B119" s="98">
        <v>0</v>
      </c>
      <c r="C119" s="91">
        <v>0</v>
      </c>
      <c r="D119" s="90"/>
      <c r="E119" s="91">
        <v>0</v>
      </c>
      <c r="F119" s="91">
        <v>20</v>
      </c>
      <c r="G119" s="92">
        <v>0</v>
      </c>
      <c r="H119" s="99">
        <f t="shared" si="41"/>
        <v>20</v>
      </c>
    </row>
    <row r="120" spans="1:8" ht="15" customHeight="1" outlineLevel="2">
      <c r="A120" s="94" t="s">
        <v>249</v>
      </c>
      <c r="B120" s="98">
        <v>0</v>
      </c>
      <c r="C120" s="91">
        <v>0</v>
      </c>
      <c r="D120" s="90"/>
      <c r="E120" s="91">
        <v>0</v>
      </c>
      <c r="F120" s="91">
        <v>15</v>
      </c>
      <c r="G120" s="91">
        <v>0</v>
      </c>
      <c r="H120" s="99">
        <f t="shared" si="41"/>
        <v>15</v>
      </c>
    </row>
    <row r="121" spans="1:8" ht="15" customHeight="1" outlineLevel="1">
      <c r="A121" s="93" t="s">
        <v>694</v>
      </c>
      <c r="B121" s="88">
        <f>SUM(B122:B126)</f>
        <v>0.5</v>
      </c>
      <c r="C121" s="88">
        <f t="shared" ref="C121:G121" si="42">SUM(C122:C126)</f>
        <v>45</v>
      </c>
      <c r="D121" s="88">
        <f t="shared" si="42"/>
        <v>0</v>
      </c>
      <c r="E121" s="88">
        <f t="shared" si="42"/>
        <v>0</v>
      </c>
      <c r="F121" s="88">
        <f t="shared" si="42"/>
        <v>570</v>
      </c>
      <c r="G121" s="88">
        <f t="shared" si="42"/>
        <v>0</v>
      </c>
      <c r="H121" s="87">
        <f t="shared" si="41"/>
        <v>615.5</v>
      </c>
    </row>
    <row r="122" spans="1:8" ht="15" customHeight="1" outlineLevel="2">
      <c r="A122" s="95" t="s">
        <v>250</v>
      </c>
      <c r="B122" s="98">
        <v>0.5</v>
      </c>
      <c r="C122" s="91">
        <v>45</v>
      </c>
      <c r="D122" s="90"/>
      <c r="E122" s="91">
        <v>0</v>
      </c>
      <c r="F122" s="91">
        <v>5</v>
      </c>
      <c r="G122" s="92">
        <v>0</v>
      </c>
      <c r="H122" s="99">
        <f t="shared" si="41"/>
        <v>50.5</v>
      </c>
    </row>
    <row r="123" spans="1:8" ht="15" customHeight="1" outlineLevel="2">
      <c r="A123" s="95" t="s">
        <v>251</v>
      </c>
      <c r="B123" s="98">
        <v>0</v>
      </c>
      <c r="C123" s="91">
        <v>0</v>
      </c>
      <c r="D123" s="90"/>
      <c r="E123" s="91">
        <v>0</v>
      </c>
      <c r="F123" s="91">
        <v>520</v>
      </c>
      <c r="G123" s="92">
        <v>0</v>
      </c>
      <c r="H123" s="99">
        <f t="shared" si="41"/>
        <v>520</v>
      </c>
    </row>
    <row r="124" spans="1:8" ht="15" customHeight="1" outlineLevel="2">
      <c r="A124" s="95" t="s">
        <v>252</v>
      </c>
      <c r="B124" s="98">
        <v>0</v>
      </c>
      <c r="C124" s="91">
        <v>0</v>
      </c>
      <c r="D124" s="90"/>
      <c r="E124" s="91">
        <v>0</v>
      </c>
      <c r="F124" s="91">
        <v>15</v>
      </c>
      <c r="G124" s="92">
        <v>0</v>
      </c>
      <c r="H124" s="99">
        <f t="shared" si="41"/>
        <v>15</v>
      </c>
    </row>
    <row r="125" spans="1:8" ht="15" customHeight="1" outlineLevel="2">
      <c r="A125" s="95" t="s">
        <v>253</v>
      </c>
      <c r="B125" s="98">
        <v>0</v>
      </c>
      <c r="C125" s="91">
        <v>0</v>
      </c>
      <c r="D125" s="90"/>
      <c r="E125" s="91">
        <v>0</v>
      </c>
      <c r="F125" s="91">
        <v>15</v>
      </c>
      <c r="G125" s="92">
        <v>0</v>
      </c>
      <c r="H125" s="99">
        <f t="shared" si="41"/>
        <v>15</v>
      </c>
    </row>
    <row r="126" spans="1:8" ht="15" customHeight="1" outlineLevel="2">
      <c r="A126" s="95" t="s">
        <v>254</v>
      </c>
      <c r="B126" s="98">
        <v>0</v>
      </c>
      <c r="C126" s="91">
        <v>0</v>
      </c>
      <c r="D126" s="90"/>
      <c r="E126" s="91">
        <v>0</v>
      </c>
      <c r="F126" s="91">
        <v>15</v>
      </c>
      <c r="G126" s="92">
        <v>0</v>
      </c>
      <c r="H126" s="99">
        <f t="shared" si="41"/>
        <v>15</v>
      </c>
    </row>
    <row r="127" spans="1:8" ht="15" customHeight="1" outlineLevel="1">
      <c r="A127" s="93" t="s">
        <v>255</v>
      </c>
      <c r="B127" s="88">
        <f>SUM(B128:B129)</f>
        <v>4</v>
      </c>
      <c r="C127" s="88">
        <f t="shared" ref="C127:H127" si="43">SUM(C128:C129)</f>
        <v>0</v>
      </c>
      <c r="D127" s="88">
        <f t="shared" si="43"/>
        <v>0</v>
      </c>
      <c r="E127" s="88">
        <f t="shared" si="43"/>
        <v>0</v>
      </c>
      <c r="F127" s="88">
        <f t="shared" si="43"/>
        <v>25</v>
      </c>
      <c r="G127" s="88">
        <f t="shared" si="43"/>
        <v>0</v>
      </c>
      <c r="H127" s="88">
        <f t="shared" si="43"/>
        <v>29</v>
      </c>
    </row>
    <row r="128" spans="1:8" ht="15" customHeight="1" outlineLevel="2">
      <c r="A128" s="95" t="s">
        <v>695</v>
      </c>
      <c r="B128" s="98">
        <v>4</v>
      </c>
      <c r="C128" s="91">
        <v>0</v>
      </c>
      <c r="D128" s="90"/>
      <c r="E128" s="91">
        <v>0</v>
      </c>
      <c r="F128" s="91">
        <v>5</v>
      </c>
      <c r="G128" s="92">
        <v>0</v>
      </c>
      <c r="H128" s="99">
        <f>SUM(B128:G128)</f>
        <v>9</v>
      </c>
    </row>
    <row r="129" spans="1:8" ht="15" customHeight="1" outlineLevel="2">
      <c r="A129" s="95" t="s">
        <v>696</v>
      </c>
      <c r="B129" s="98">
        <v>0</v>
      </c>
      <c r="C129" s="91">
        <v>0</v>
      </c>
      <c r="D129" s="90"/>
      <c r="E129" s="91">
        <v>0</v>
      </c>
      <c r="F129" s="91">
        <v>20</v>
      </c>
      <c r="G129" s="92">
        <v>0</v>
      </c>
      <c r="H129" s="99">
        <f>SUM(B129:G129)</f>
        <v>20</v>
      </c>
    </row>
    <row r="130" spans="1:8" ht="15" customHeight="1" outlineLevel="1">
      <c r="A130" s="93" t="s">
        <v>697</v>
      </c>
      <c r="B130" s="88">
        <f>SUM(B131:B150)</f>
        <v>0.5</v>
      </c>
      <c r="C130" s="88">
        <f t="shared" ref="C130:H130" si="44">SUM(C131:C150)</f>
        <v>70</v>
      </c>
      <c r="D130" s="88">
        <f t="shared" si="44"/>
        <v>0</v>
      </c>
      <c r="E130" s="88">
        <f t="shared" si="44"/>
        <v>0</v>
      </c>
      <c r="F130" s="88">
        <f t="shared" si="44"/>
        <v>295</v>
      </c>
      <c r="G130" s="88">
        <f t="shared" si="44"/>
        <v>0</v>
      </c>
      <c r="H130" s="88">
        <f t="shared" si="44"/>
        <v>365.5</v>
      </c>
    </row>
    <row r="131" spans="1:8" ht="15" customHeight="1" outlineLevel="2">
      <c r="A131" s="94" t="s">
        <v>257</v>
      </c>
      <c r="B131" s="98">
        <v>0.5</v>
      </c>
      <c r="C131" s="91">
        <v>70</v>
      </c>
      <c r="D131" s="90"/>
      <c r="E131" s="91">
        <v>0</v>
      </c>
      <c r="F131" s="91">
        <v>5</v>
      </c>
      <c r="G131" s="92">
        <v>0</v>
      </c>
      <c r="H131" s="99">
        <f t="shared" ref="H131:H150" si="45">SUM(B131:G131)</f>
        <v>75.5</v>
      </c>
    </row>
    <row r="132" spans="1:8" ht="15" customHeight="1" outlineLevel="2">
      <c r="A132" s="95" t="s">
        <v>258</v>
      </c>
      <c r="B132" s="98">
        <v>0</v>
      </c>
      <c r="C132" s="91">
        <v>0</v>
      </c>
      <c r="D132" s="90"/>
      <c r="E132" s="91">
        <v>0</v>
      </c>
      <c r="F132" s="91">
        <v>20</v>
      </c>
      <c r="G132" s="92">
        <v>0</v>
      </c>
      <c r="H132" s="99">
        <f t="shared" si="45"/>
        <v>20</v>
      </c>
    </row>
    <row r="133" spans="1:8" ht="15" customHeight="1" outlineLevel="2">
      <c r="A133" s="95" t="s">
        <v>259</v>
      </c>
      <c r="B133" s="98">
        <v>0</v>
      </c>
      <c r="C133" s="91">
        <v>0</v>
      </c>
      <c r="D133" s="90"/>
      <c r="E133" s="91">
        <v>0</v>
      </c>
      <c r="F133" s="91">
        <v>15</v>
      </c>
      <c r="G133" s="92">
        <v>0</v>
      </c>
      <c r="H133" s="99">
        <f t="shared" si="45"/>
        <v>15</v>
      </c>
    </row>
    <row r="134" spans="1:8" ht="15" customHeight="1" outlineLevel="2">
      <c r="A134" s="95" t="s">
        <v>260</v>
      </c>
      <c r="B134" s="98">
        <v>0</v>
      </c>
      <c r="C134" s="91">
        <v>0</v>
      </c>
      <c r="D134" s="90"/>
      <c r="E134" s="91">
        <v>0</v>
      </c>
      <c r="F134" s="91">
        <v>15</v>
      </c>
      <c r="G134" s="92">
        <v>0</v>
      </c>
      <c r="H134" s="99">
        <f t="shared" si="45"/>
        <v>15</v>
      </c>
    </row>
    <row r="135" spans="1:8" ht="15" customHeight="1" outlineLevel="2">
      <c r="A135" s="95" t="s">
        <v>261</v>
      </c>
      <c r="B135" s="98">
        <v>0</v>
      </c>
      <c r="C135" s="91">
        <v>0</v>
      </c>
      <c r="D135" s="90"/>
      <c r="E135" s="91">
        <v>0</v>
      </c>
      <c r="F135" s="91">
        <v>15</v>
      </c>
      <c r="G135" s="92">
        <v>0</v>
      </c>
      <c r="H135" s="99">
        <f t="shared" si="45"/>
        <v>15</v>
      </c>
    </row>
    <row r="136" spans="1:8" ht="15" customHeight="1" outlineLevel="2">
      <c r="A136" s="95" t="s">
        <v>262</v>
      </c>
      <c r="B136" s="98">
        <v>0</v>
      </c>
      <c r="C136" s="91">
        <v>0</v>
      </c>
      <c r="D136" s="90"/>
      <c r="E136" s="91">
        <v>0</v>
      </c>
      <c r="F136" s="91">
        <v>15</v>
      </c>
      <c r="G136" s="92">
        <v>0</v>
      </c>
      <c r="H136" s="99">
        <f t="shared" si="45"/>
        <v>15</v>
      </c>
    </row>
    <row r="137" spans="1:8" ht="15" customHeight="1" outlineLevel="2">
      <c r="A137" s="95" t="s">
        <v>263</v>
      </c>
      <c r="B137" s="98">
        <v>0</v>
      </c>
      <c r="C137" s="91">
        <v>0</v>
      </c>
      <c r="D137" s="90"/>
      <c r="E137" s="91">
        <v>0</v>
      </c>
      <c r="F137" s="91">
        <v>15</v>
      </c>
      <c r="G137" s="92">
        <v>0</v>
      </c>
      <c r="H137" s="99">
        <f t="shared" si="45"/>
        <v>15</v>
      </c>
    </row>
    <row r="138" spans="1:8" ht="15" customHeight="1" outlineLevel="2">
      <c r="A138" s="95" t="s">
        <v>264</v>
      </c>
      <c r="B138" s="98">
        <v>0</v>
      </c>
      <c r="C138" s="91">
        <v>0</v>
      </c>
      <c r="D138" s="90"/>
      <c r="E138" s="91">
        <v>0</v>
      </c>
      <c r="F138" s="91">
        <v>15</v>
      </c>
      <c r="G138" s="92">
        <v>0</v>
      </c>
      <c r="H138" s="99">
        <f t="shared" si="45"/>
        <v>15</v>
      </c>
    </row>
    <row r="139" spans="1:8" ht="15" customHeight="1" outlineLevel="2">
      <c r="A139" s="94" t="s">
        <v>265</v>
      </c>
      <c r="B139" s="98">
        <v>0</v>
      </c>
      <c r="C139" s="91">
        <v>0</v>
      </c>
      <c r="D139" s="90"/>
      <c r="E139" s="91">
        <v>0</v>
      </c>
      <c r="F139" s="91">
        <v>15</v>
      </c>
      <c r="G139" s="92">
        <v>0</v>
      </c>
      <c r="H139" s="99">
        <f t="shared" si="45"/>
        <v>15</v>
      </c>
    </row>
    <row r="140" spans="1:8" ht="15" customHeight="1" outlineLevel="2">
      <c r="A140" s="95" t="s">
        <v>266</v>
      </c>
      <c r="B140" s="98">
        <v>0</v>
      </c>
      <c r="C140" s="91">
        <v>0</v>
      </c>
      <c r="D140" s="90"/>
      <c r="E140" s="91">
        <v>0</v>
      </c>
      <c r="F140" s="91">
        <v>15</v>
      </c>
      <c r="G140" s="92">
        <v>0</v>
      </c>
      <c r="H140" s="99">
        <f t="shared" si="45"/>
        <v>15</v>
      </c>
    </row>
    <row r="141" spans="1:8" ht="15" customHeight="1" outlineLevel="2">
      <c r="A141" s="95" t="s">
        <v>267</v>
      </c>
      <c r="B141" s="98">
        <v>0</v>
      </c>
      <c r="C141" s="91">
        <v>0</v>
      </c>
      <c r="D141" s="90"/>
      <c r="E141" s="91">
        <v>0</v>
      </c>
      <c r="F141" s="91">
        <v>15</v>
      </c>
      <c r="G141" s="92">
        <v>0</v>
      </c>
      <c r="H141" s="99">
        <f t="shared" si="45"/>
        <v>15</v>
      </c>
    </row>
    <row r="142" spans="1:8" ht="15" customHeight="1" outlineLevel="2">
      <c r="A142" s="95" t="s">
        <v>268</v>
      </c>
      <c r="B142" s="98">
        <v>0</v>
      </c>
      <c r="C142" s="91">
        <v>0</v>
      </c>
      <c r="D142" s="90"/>
      <c r="E142" s="91">
        <v>0</v>
      </c>
      <c r="F142" s="91">
        <v>15</v>
      </c>
      <c r="G142" s="92">
        <v>0</v>
      </c>
      <c r="H142" s="99">
        <f t="shared" si="45"/>
        <v>15</v>
      </c>
    </row>
    <row r="143" spans="1:8" ht="15" customHeight="1" outlineLevel="2">
      <c r="A143" s="95" t="s">
        <v>269</v>
      </c>
      <c r="B143" s="98">
        <v>0</v>
      </c>
      <c r="C143" s="91">
        <v>0</v>
      </c>
      <c r="D143" s="90"/>
      <c r="E143" s="91">
        <v>0</v>
      </c>
      <c r="F143" s="91">
        <v>15</v>
      </c>
      <c r="G143" s="92">
        <v>0</v>
      </c>
      <c r="H143" s="99">
        <f t="shared" si="45"/>
        <v>15</v>
      </c>
    </row>
    <row r="144" spans="1:8" ht="15" customHeight="1" outlineLevel="2">
      <c r="A144" s="95" t="s">
        <v>270</v>
      </c>
      <c r="B144" s="98">
        <v>0</v>
      </c>
      <c r="C144" s="91">
        <v>0</v>
      </c>
      <c r="D144" s="90"/>
      <c r="E144" s="91">
        <v>0</v>
      </c>
      <c r="F144" s="91">
        <v>15</v>
      </c>
      <c r="G144" s="92">
        <v>0</v>
      </c>
      <c r="H144" s="99">
        <f t="shared" si="45"/>
        <v>15</v>
      </c>
    </row>
    <row r="145" spans="1:8" ht="15" customHeight="1" outlineLevel="2">
      <c r="A145" s="95" t="s">
        <v>271</v>
      </c>
      <c r="B145" s="98">
        <v>0</v>
      </c>
      <c r="C145" s="91">
        <v>0</v>
      </c>
      <c r="D145" s="90"/>
      <c r="E145" s="91">
        <v>0</v>
      </c>
      <c r="F145" s="91">
        <v>15</v>
      </c>
      <c r="G145" s="92">
        <v>0</v>
      </c>
      <c r="H145" s="99">
        <f t="shared" si="45"/>
        <v>15</v>
      </c>
    </row>
    <row r="146" spans="1:8" ht="15" customHeight="1" outlineLevel="2">
      <c r="A146" s="95" t="s">
        <v>272</v>
      </c>
      <c r="B146" s="98">
        <v>0</v>
      </c>
      <c r="C146" s="91">
        <v>0</v>
      </c>
      <c r="D146" s="90"/>
      <c r="E146" s="91">
        <v>0</v>
      </c>
      <c r="F146" s="91">
        <v>15</v>
      </c>
      <c r="G146" s="92">
        <v>0</v>
      </c>
      <c r="H146" s="99">
        <f t="shared" si="45"/>
        <v>15</v>
      </c>
    </row>
    <row r="147" spans="1:8" ht="15" customHeight="1" outlineLevel="2">
      <c r="A147" s="95" t="s">
        <v>273</v>
      </c>
      <c r="B147" s="98">
        <v>0</v>
      </c>
      <c r="C147" s="91">
        <v>0</v>
      </c>
      <c r="D147" s="90"/>
      <c r="E147" s="91">
        <v>0</v>
      </c>
      <c r="F147" s="91">
        <v>15</v>
      </c>
      <c r="G147" s="92">
        <v>0</v>
      </c>
      <c r="H147" s="99">
        <f t="shared" si="45"/>
        <v>15</v>
      </c>
    </row>
    <row r="148" spans="1:8" ht="15" customHeight="1" outlineLevel="2">
      <c r="A148" s="95" t="s">
        <v>274</v>
      </c>
      <c r="B148" s="98">
        <v>0</v>
      </c>
      <c r="C148" s="91">
        <v>0</v>
      </c>
      <c r="D148" s="90"/>
      <c r="E148" s="91">
        <v>0</v>
      </c>
      <c r="F148" s="91">
        <v>15</v>
      </c>
      <c r="G148" s="92">
        <v>0</v>
      </c>
      <c r="H148" s="99">
        <f t="shared" si="45"/>
        <v>15</v>
      </c>
    </row>
    <row r="149" spans="1:8" ht="15" customHeight="1" outlineLevel="2">
      <c r="A149" s="95" t="s">
        <v>275</v>
      </c>
      <c r="B149" s="98">
        <v>0</v>
      </c>
      <c r="C149" s="91">
        <v>0</v>
      </c>
      <c r="D149" s="90"/>
      <c r="E149" s="91">
        <v>0</v>
      </c>
      <c r="F149" s="91">
        <v>15</v>
      </c>
      <c r="G149" s="92">
        <v>0</v>
      </c>
      <c r="H149" s="99">
        <f t="shared" si="45"/>
        <v>15</v>
      </c>
    </row>
    <row r="150" spans="1:8" ht="15" customHeight="1" outlineLevel="2">
      <c r="A150" s="95" t="s">
        <v>276</v>
      </c>
      <c r="B150" s="98">
        <v>0</v>
      </c>
      <c r="C150" s="91">
        <v>0</v>
      </c>
      <c r="D150" s="90"/>
      <c r="E150" s="91">
        <v>0</v>
      </c>
      <c r="F150" s="91">
        <v>15</v>
      </c>
      <c r="G150" s="92">
        <v>0</v>
      </c>
      <c r="H150" s="99">
        <f t="shared" si="45"/>
        <v>15</v>
      </c>
    </row>
    <row r="151" spans="1:8" ht="15" customHeight="1" outlineLevel="1">
      <c r="A151" s="93" t="s">
        <v>698</v>
      </c>
      <c r="B151" s="88">
        <f>SUM(B152:B167)</f>
        <v>0.5</v>
      </c>
      <c r="C151" s="88">
        <f t="shared" ref="C151:H151" si="46">SUM(C152:C167)</f>
        <v>50</v>
      </c>
      <c r="D151" s="88">
        <f t="shared" si="46"/>
        <v>0</v>
      </c>
      <c r="E151" s="88">
        <f t="shared" si="46"/>
        <v>0</v>
      </c>
      <c r="F151" s="88">
        <f t="shared" si="46"/>
        <v>385</v>
      </c>
      <c r="G151" s="88">
        <f t="shared" si="46"/>
        <v>0</v>
      </c>
      <c r="H151" s="88">
        <f t="shared" si="46"/>
        <v>435.5</v>
      </c>
    </row>
    <row r="152" spans="1:8" ht="15" customHeight="1" outlineLevel="2">
      <c r="A152" s="94" t="s">
        <v>278</v>
      </c>
      <c r="B152" s="98">
        <v>0.5</v>
      </c>
      <c r="C152" s="91">
        <v>50</v>
      </c>
      <c r="D152" s="90"/>
      <c r="E152" s="91">
        <v>0</v>
      </c>
      <c r="F152" s="91">
        <v>5</v>
      </c>
      <c r="G152" s="92">
        <v>0</v>
      </c>
      <c r="H152" s="99">
        <f t="shared" ref="H152:H167" si="47">SUM(B152:G152)</f>
        <v>55.5</v>
      </c>
    </row>
    <row r="153" spans="1:8" ht="15" customHeight="1" outlineLevel="2">
      <c r="A153" s="95" t="s">
        <v>699</v>
      </c>
      <c r="B153" s="98">
        <v>0</v>
      </c>
      <c r="C153" s="91">
        <v>0</v>
      </c>
      <c r="D153" s="90"/>
      <c r="E153" s="91">
        <v>0</v>
      </c>
      <c r="F153" s="91">
        <v>20</v>
      </c>
      <c r="G153" s="92">
        <v>0</v>
      </c>
      <c r="H153" s="99">
        <f t="shared" si="47"/>
        <v>20</v>
      </c>
    </row>
    <row r="154" spans="1:8" ht="15" customHeight="1" outlineLevel="2">
      <c r="A154" s="94" t="s">
        <v>279</v>
      </c>
      <c r="B154" s="98">
        <v>0</v>
      </c>
      <c r="C154" s="91">
        <v>0</v>
      </c>
      <c r="D154" s="90"/>
      <c r="E154" s="91">
        <v>0</v>
      </c>
      <c r="F154" s="91">
        <v>15</v>
      </c>
      <c r="G154" s="92">
        <v>0</v>
      </c>
      <c r="H154" s="99">
        <f t="shared" si="47"/>
        <v>15</v>
      </c>
    </row>
    <row r="155" spans="1:8" ht="15" customHeight="1" outlineLevel="2">
      <c r="A155" s="95" t="s">
        <v>700</v>
      </c>
      <c r="B155" s="98">
        <v>0</v>
      </c>
      <c r="C155" s="91">
        <v>0</v>
      </c>
      <c r="D155" s="90"/>
      <c r="E155" s="91">
        <v>0</v>
      </c>
      <c r="F155" s="91">
        <v>15</v>
      </c>
      <c r="G155" s="92">
        <v>0</v>
      </c>
      <c r="H155" s="99">
        <f t="shared" si="47"/>
        <v>15</v>
      </c>
    </row>
    <row r="156" spans="1:8" ht="15" customHeight="1" outlineLevel="2">
      <c r="A156" s="94" t="s">
        <v>280</v>
      </c>
      <c r="B156" s="98">
        <v>0</v>
      </c>
      <c r="C156" s="91">
        <v>0</v>
      </c>
      <c r="D156" s="90"/>
      <c r="E156" s="91">
        <v>0</v>
      </c>
      <c r="F156" s="91">
        <v>15</v>
      </c>
      <c r="G156" s="92">
        <v>0</v>
      </c>
      <c r="H156" s="99">
        <f t="shared" si="47"/>
        <v>15</v>
      </c>
    </row>
    <row r="157" spans="1:8" ht="15" customHeight="1" outlineLevel="2">
      <c r="A157" s="94" t="s">
        <v>281</v>
      </c>
      <c r="B157" s="98">
        <v>0</v>
      </c>
      <c r="C157" s="91">
        <v>0</v>
      </c>
      <c r="D157" s="90"/>
      <c r="E157" s="91">
        <v>0</v>
      </c>
      <c r="F157" s="91">
        <v>15</v>
      </c>
      <c r="G157" s="92">
        <v>0</v>
      </c>
      <c r="H157" s="99">
        <f t="shared" si="47"/>
        <v>15</v>
      </c>
    </row>
    <row r="158" spans="1:8" ht="15" customHeight="1" outlineLevel="2">
      <c r="A158" s="95" t="s">
        <v>701</v>
      </c>
      <c r="B158" s="98">
        <v>0</v>
      </c>
      <c r="C158" s="91">
        <v>0</v>
      </c>
      <c r="D158" s="90"/>
      <c r="E158" s="91">
        <v>0</v>
      </c>
      <c r="F158" s="91">
        <v>15</v>
      </c>
      <c r="G158" s="92">
        <v>0</v>
      </c>
      <c r="H158" s="99">
        <f t="shared" si="47"/>
        <v>15</v>
      </c>
    </row>
    <row r="159" spans="1:8" ht="15" customHeight="1" outlineLevel="2">
      <c r="A159" s="95" t="s">
        <v>702</v>
      </c>
      <c r="B159" s="98">
        <v>0</v>
      </c>
      <c r="C159" s="91">
        <v>0</v>
      </c>
      <c r="D159" s="90"/>
      <c r="E159" s="91">
        <v>0</v>
      </c>
      <c r="F159" s="91">
        <v>15</v>
      </c>
      <c r="G159" s="92">
        <v>0</v>
      </c>
      <c r="H159" s="99">
        <f t="shared" si="47"/>
        <v>15</v>
      </c>
    </row>
    <row r="160" spans="1:8" ht="15" customHeight="1" outlineLevel="2">
      <c r="A160" s="95" t="s">
        <v>703</v>
      </c>
      <c r="B160" s="98">
        <v>0</v>
      </c>
      <c r="C160" s="91">
        <v>0</v>
      </c>
      <c r="D160" s="90"/>
      <c r="E160" s="91">
        <v>0</v>
      </c>
      <c r="F160" s="91">
        <v>15</v>
      </c>
      <c r="G160" s="92">
        <v>0</v>
      </c>
      <c r="H160" s="99">
        <f t="shared" si="47"/>
        <v>15</v>
      </c>
    </row>
    <row r="161" spans="1:8" ht="15" customHeight="1" outlineLevel="2">
      <c r="A161" s="95" t="s">
        <v>704</v>
      </c>
      <c r="B161" s="98">
        <v>0</v>
      </c>
      <c r="C161" s="91">
        <v>0</v>
      </c>
      <c r="D161" s="90"/>
      <c r="E161" s="91">
        <v>0</v>
      </c>
      <c r="F161" s="91">
        <v>15</v>
      </c>
      <c r="G161" s="92">
        <v>0</v>
      </c>
      <c r="H161" s="99">
        <f t="shared" si="47"/>
        <v>15</v>
      </c>
    </row>
    <row r="162" spans="1:8" ht="15" customHeight="1" outlineLevel="2">
      <c r="A162" s="95" t="s">
        <v>705</v>
      </c>
      <c r="B162" s="98">
        <v>0</v>
      </c>
      <c r="C162" s="91">
        <v>0</v>
      </c>
      <c r="D162" s="90"/>
      <c r="E162" s="91">
        <v>0</v>
      </c>
      <c r="F162" s="91">
        <v>15</v>
      </c>
      <c r="G162" s="92">
        <v>0</v>
      </c>
      <c r="H162" s="99">
        <f t="shared" si="47"/>
        <v>15</v>
      </c>
    </row>
    <row r="163" spans="1:8" ht="15" customHeight="1" outlineLevel="2">
      <c r="A163" s="95" t="s">
        <v>706</v>
      </c>
      <c r="B163" s="98">
        <v>0</v>
      </c>
      <c r="C163" s="91">
        <v>0</v>
      </c>
      <c r="D163" s="90"/>
      <c r="E163" s="91">
        <v>0</v>
      </c>
      <c r="F163" s="91">
        <v>15</v>
      </c>
      <c r="G163" s="92">
        <v>0</v>
      </c>
      <c r="H163" s="99">
        <f t="shared" si="47"/>
        <v>15</v>
      </c>
    </row>
    <row r="164" spans="1:8" ht="15" customHeight="1" outlineLevel="2">
      <c r="A164" s="95" t="s">
        <v>707</v>
      </c>
      <c r="B164" s="98">
        <v>0</v>
      </c>
      <c r="C164" s="91">
        <v>0</v>
      </c>
      <c r="D164" s="90"/>
      <c r="E164" s="91">
        <v>0</v>
      </c>
      <c r="F164" s="91">
        <v>15</v>
      </c>
      <c r="G164" s="92">
        <v>0</v>
      </c>
      <c r="H164" s="99">
        <f t="shared" si="47"/>
        <v>15</v>
      </c>
    </row>
    <row r="165" spans="1:8" ht="15" customHeight="1" outlineLevel="2">
      <c r="A165" s="95" t="s">
        <v>708</v>
      </c>
      <c r="B165" s="98">
        <v>0</v>
      </c>
      <c r="C165" s="91">
        <v>0</v>
      </c>
      <c r="D165" s="90"/>
      <c r="E165" s="91">
        <v>0</v>
      </c>
      <c r="F165" s="91">
        <v>15</v>
      </c>
      <c r="G165" s="92">
        <v>0</v>
      </c>
      <c r="H165" s="99">
        <f t="shared" si="47"/>
        <v>15</v>
      </c>
    </row>
    <row r="166" spans="1:8" ht="15" customHeight="1" outlineLevel="2">
      <c r="A166" s="95" t="s">
        <v>709</v>
      </c>
      <c r="B166" s="98">
        <v>0</v>
      </c>
      <c r="C166" s="91">
        <v>0</v>
      </c>
      <c r="D166" s="90"/>
      <c r="E166" s="91">
        <v>0</v>
      </c>
      <c r="F166" s="91">
        <v>15</v>
      </c>
      <c r="G166" s="92">
        <v>0</v>
      </c>
      <c r="H166" s="99">
        <f t="shared" si="47"/>
        <v>15</v>
      </c>
    </row>
    <row r="167" spans="1:8" ht="15" customHeight="1" outlineLevel="2">
      <c r="A167" s="95" t="s">
        <v>710</v>
      </c>
      <c r="B167" s="98">
        <v>0</v>
      </c>
      <c r="C167" s="91">
        <v>0</v>
      </c>
      <c r="D167" s="90"/>
      <c r="E167" s="91">
        <v>0</v>
      </c>
      <c r="F167" s="91">
        <v>165</v>
      </c>
      <c r="G167" s="92">
        <v>0</v>
      </c>
      <c r="H167" s="99">
        <f t="shared" si="47"/>
        <v>165</v>
      </c>
    </row>
    <row r="168" spans="1:8" ht="15" customHeight="1" outlineLevel="1">
      <c r="A168" s="93" t="s">
        <v>711</v>
      </c>
      <c r="B168" s="88">
        <f>SUM(B169:B187)</f>
        <v>0.5</v>
      </c>
      <c r="C168" s="88">
        <f t="shared" ref="C168:H168" si="48">SUM(C169:C187)</f>
        <v>140.5</v>
      </c>
      <c r="D168" s="88">
        <f t="shared" si="48"/>
        <v>0</v>
      </c>
      <c r="E168" s="88">
        <f t="shared" si="48"/>
        <v>0</v>
      </c>
      <c r="F168" s="88">
        <f t="shared" si="48"/>
        <v>480</v>
      </c>
      <c r="G168" s="88">
        <f t="shared" si="48"/>
        <v>200</v>
      </c>
      <c r="H168" s="88">
        <f t="shared" si="48"/>
        <v>821</v>
      </c>
    </row>
    <row r="169" spans="1:8" ht="15" customHeight="1" outlineLevel="2">
      <c r="A169" s="95" t="s">
        <v>283</v>
      </c>
      <c r="B169" s="98">
        <v>0.5</v>
      </c>
      <c r="C169" s="91">
        <v>140.5</v>
      </c>
      <c r="D169" s="90"/>
      <c r="E169" s="91">
        <v>0</v>
      </c>
      <c r="F169" s="91">
        <v>5</v>
      </c>
      <c r="G169" s="92">
        <v>0</v>
      </c>
      <c r="H169" s="99">
        <f t="shared" ref="H169:H187" si="49">SUM(B169:G169)</f>
        <v>146</v>
      </c>
    </row>
    <row r="170" spans="1:8" ht="15" customHeight="1" outlineLevel="2">
      <c r="A170" s="95" t="s">
        <v>284</v>
      </c>
      <c r="B170" s="98">
        <v>0</v>
      </c>
      <c r="C170" s="91">
        <v>0</v>
      </c>
      <c r="D170" s="90"/>
      <c r="E170" s="91">
        <v>0</v>
      </c>
      <c r="F170" s="91">
        <v>215</v>
      </c>
      <c r="G170" s="92">
        <v>0</v>
      </c>
      <c r="H170" s="99">
        <f t="shared" si="49"/>
        <v>215</v>
      </c>
    </row>
    <row r="171" spans="1:8" ht="15" customHeight="1" outlineLevel="2">
      <c r="A171" s="95" t="s">
        <v>285</v>
      </c>
      <c r="B171" s="98">
        <v>0</v>
      </c>
      <c r="C171" s="91">
        <v>0</v>
      </c>
      <c r="D171" s="90"/>
      <c r="E171" s="91">
        <v>0</v>
      </c>
      <c r="F171" s="91">
        <v>20</v>
      </c>
      <c r="G171" s="92">
        <v>200</v>
      </c>
      <c r="H171" s="99">
        <f t="shared" si="49"/>
        <v>220</v>
      </c>
    </row>
    <row r="172" spans="1:8" ht="15" customHeight="1" outlineLevel="2">
      <c r="A172" s="95" t="s">
        <v>286</v>
      </c>
      <c r="B172" s="98">
        <v>0</v>
      </c>
      <c r="C172" s="91">
        <v>0</v>
      </c>
      <c r="D172" s="90"/>
      <c r="E172" s="91">
        <v>0</v>
      </c>
      <c r="F172" s="91">
        <v>15</v>
      </c>
      <c r="G172" s="92">
        <v>0</v>
      </c>
      <c r="H172" s="99">
        <f t="shared" si="49"/>
        <v>15</v>
      </c>
    </row>
    <row r="173" spans="1:8" ht="15" customHeight="1" outlineLevel="2">
      <c r="A173" s="95" t="s">
        <v>287</v>
      </c>
      <c r="B173" s="98">
        <v>0</v>
      </c>
      <c r="C173" s="91">
        <v>0</v>
      </c>
      <c r="D173" s="90"/>
      <c r="E173" s="91">
        <v>0</v>
      </c>
      <c r="F173" s="91">
        <v>15</v>
      </c>
      <c r="G173" s="92">
        <v>0</v>
      </c>
      <c r="H173" s="99">
        <f t="shared" si="49"/>
        <v>15</v>
      </c>
    </row>
    <row r="174" spans="1:8" ht="15" customHeight="1" outlineLevel="2">
      <c r="A174" s="95" t="s">
        <v>288</v>
      </c>
      <c r="B174" s="98">
        <v>0</v>
      </c>
      <c r="C174" s="91">
        <v>0</v>
      </c>
      <c r="D174" s="90"/>
      <c r="E174" s="91">
        <v>0</v>
      </c>
      <c r="F174" s="91">
        <v>15</v>
      </c>
      <c r="G174" s="92">
        <v>0</v>
      </c>
      <c r="H174" s="99">
        <f t="shared" si="49"/>
        <v>15</v>
      </c>
    </row>
    <row r="175" spans="1:8" ht="15" customHeight="1" outlineLevel="2">
      <c r="A175" s="95" t="s">
        <v>289</v>
      </c>
      <c r="B175" s="98">
        <v>0</v>
      </c>
      <c r="C175" s="91">
        <v>0</v>
      </c>
      <c r="D175" s="90"/>
      <c r="E175" s="91">
        <v>0</v>
      </c>
      <c r="F175" s="91">
        <v>15</v>
      </c>
      <c r="G175" s="92">
        <v>0</v>
      </c>
      <c r="H175" s="99">
        <f t="shared" si="49"/>
        <v>15</v>
      </c>
    </row>
    <row r="176" spans="1:8" ht="15" customHeight="1" outlineLevel="2">
      <c r="A176" s="95" t="s">
        <v>290</v>
      </c>
      <c r="B176" s="98">
        <v>0</v>
      </c>
      <c r="C176" s="91">
        <v>0</v>
      </c>
      <c r="D176" s="90"/>
      <c r="E176" s="91">
        <v>0</v>
      </c>
      <c r="F176" s="91">
        <v>15</v>
      </c>
      <c r="G176" s="92">
        <v>0</v>
      </c>
      <c r="H176" s="99">
        <f t="shared" si="49"/>
        <v>15</v>
      </c>
    </row>
    <row r="177" spans="1:8" ht="15" customHeight="1" outlineLevel="2">
      <c r="A177" s="95" t="s">
        <v>291</v>
      </c>
      <c r="B177" s="98">
        <v>0</v>
      </c>
      <c r="C177" s="91">
        <v>0</v>
      </c>
      <c r="D177" s="90"/>
      <c r="E177" s="91">
        <v>0</v>
      </c>
      <c r="F177" s="91">
        <v>15</v>
      </c>
      <c r="G177" s="92">
        <v>0</v>
      </c>
      <c r="H177" s="99">
        <f t="shared" si="49"/>
        <v>15</v>
      </c>
    </row>
    <row r="178" spans="1:8" ht="15" customHeight="1" outlineLevel="2">
      <c r="A178" s="95" t="s">
        <v>292</v>
      </c>
      <c r="B178" s="98">
        <v>0</v>
      </c>
      <c r="C178" s="91">
        <v>0</v>
      </c>
      <c r="D178" s="90"/>
      <c r="E178" s="91">
        <v>0</v>
      </c>
      <c r="F178" s="91">
        <v>15</v>
      </c>
      <c r="G178" s="92">
        <v>0</v>
      </c>
      <c r="H178" s="99">
        <f t="shared" si="49"/>
        <v>15</v>
      </c>
    </row>
    <row r="179" spans="1:8" ht="15" customHeight="1" outlineLevel="2">
      <c r="A179" s="95" t="s">
        <v>293</v>
      </c>
      <c r="B179" s="98">
        <v>0</v>
      </c>
      <c r="C179" s="91">
        <v>0</v>
      </c>
      <c r="D179" s="90"/>
      <c r="E179" s="91">
        <v>0</v>
      </c>
      <c r="F179" s="91">
        <v>15</v>
      </c>
      <c r="G179" s="92">
        <v>0</v>
      </c>
      <c r="H179" s="99">
        <f t="shared" si="49"/>
        <v>15</v>
      </c>
    </row>
    <row r="180" spans="1:8" ht="15" customHeight="1" outlineLevel="2">
      <c r="A180" s="95" t="s">
        <v>294</v>
      </c>
      <c r="B180" s="98">
        <v>0</v>
      </c>
      <c r="C180" s="91">
        <v>0</v>
      </c>
      <c r="D180" s="90"/>
      <c r="E180" s="91">
        <v>0</v>
      </c>
      <c r="F180" s="91">
        <v>15</v>
      </c>
      <c r="G180" s="92">
        <v>0</v>
      </c>
      <c r="H180" s="99">
        <f t="shared" si="49"/>
        <v>15</v>
      </c>
    </row>
    <row r="181" spans="1:8" ht="15" customHeight="1" outlineLevel="2">
      <c r="A181" s="95" t="s">
        <v>295</v>
      </c>
      <c r="B181" s="98">
        <v>0</v>
      </c>
      <c r="C181" s="91">
        <v>0</v>
      </c>
      <c r="D181" s="90"/>
      <c r="E181" s="91">
        <v>0</v>
      </c>
      <c r="F181" s="91">
        <v>15</v>
      </c>
      <c r="G181" s="92">
        <v>0</v>
      </c>
      <c r="H181" s="99">
        <f t="shared" si="49"/>
        <v>15</v>
      </c>
    </row>
    <row r="182" spans="1:8" ht="15" customHeight="1" outlineLevel="2">
      <c r="A182" s="95" t="s">
        <v>296</v>
      </c>
      <c r="B182" s="98">
        <v>0</v>
      </c>
      <c r="C182" s="91">
        <v>0</v>
      </c>
      <c r="D182" s="90"/>
      <c r="E182" s="91">
        <v>0</v>
      </c>
      <c r="F182" s="91">
        <v>15</v>
      </c>
      <c r="G182" s="92">
        <v>0</v>
      </c>
      <c r="H182" s="99">
        <f t="shared" si="49"/>
        <v>15</v>
      </c>
    </row>
    <row r="183" spans="1:8" ht="15" customHeight="1" outlineLevel="2">
      <c r="A183" s="95" t="s">
        <v>297</v>
      </c>
      <c r="B183" s="98">
        <v>0</v>
      </c>
      <c r="C183" s="91">
        <v>0</v>
      </c>
      <c r="D183" s="90"/>
      <c r="E183" s="91">
        <v>0</v>
      </c>
      <c r="F183" s="91">
        <v>15</v>
      </c>
      <c r="G183" s="92">
        <v>0</v>
      </c>
      <c r="H183" s="99">
        <f t="shared" si="49"/>
        <v>15</v>
      </c>
    </row>
    <row r="184" spans="1:8" ht="15" customHeight="1" outlineLevel="2">
      <c r="A184" s="95" t="s">
        <v>298</v>
      </c>
      <c r="B184" s="98">
        <v>0</v>
      </c>
      <c r="C184" s="91">
        <v>0</v>
      </c>
      <c r="D184" s="90"/>
      <c r="E184" s="91">
        <v>0</v>
      </c>
      <c r="F184" s="91">
        <v>15</v>
      </c>
      <c r="G184" s="92">
        <v>0</v>
      </c>
      <c r="H184" s="99">
        <f t="shared" si="49"/>
        <v>15</v>
      </c>
    </row>
    <row r="185" spans="1:8" ht="15" customHeight="1" outlineLevel="2">
      <c r="A185" s="95" t="s">
        <v>299</v>
      </c>
      <c r="B185" s="98">
        <v>0</v>
      </c>
      <c r="C185" s="91">
        <v>0</v>
      </c>
      <c r="D185" s="90"/>
      <c r="E185" s="91">
        <v>0</v>
      </c>
      <c r="F185" s="91">
        <v>15</v>
      </c>
      <c r="G185" s="92">
        <v>0</v>
      </c>
      <c r="H185" s="99">
        <f t="shared" si="49"/>
        <v>15</v>
      </c>
    </row>
    <row r="186" spans="1:8" ht="15" customHeight="1" outlineLevel="2">
      <c r="A186" s="95" t="s">
        <v>300</v>
      </c>
      <c r="B186" s="98">
        <v>0</v>
      </c>
      <c r="C186" s="91">
        <v>0</v>
      </c>
      <c r="D186" s="90"/>
      <c r="E186" s="91">
        <v>0</v>
      </c>
      <c r="F186" s="91">
        <v>15</v>
      </c>
      <c r="G186" s="92">
        <v>0</v>
      </c>
      <c r="H186" s="99">
        <f t="shared" si="49"/>
        <v>15</v>
      </c>
    </row>
    <row r="187" spans="1:8" ht="15" customHeight="1" outlineLevel="2">
      <c r="A187" s="95" t="s">
        <v>301</v>
      </c>
      <c r="B187" s="98">
        <v>0</v>
      </c>
      <c r="C187" s="91">
        <v>0</v>
      </c>
      <c r="D187" s="90"/>
      <c r="E187" s="91">
        <v>0</v>
      </c>
      <c r="F187" s="91">
        <v>15</v>
      </c>
      <c r="G187" s="92">
        <v>0</v>
      </c>
      <c r="H187" s="99">
        <f t="shared" si="49"/>
        <v>15</v>
      </c>
    </row>
    <row r="188" spans="1:8" ht="15" customHeight="1">
      <c r="A188" s="105" t="s">
        <v>712</v>
      </c>
      <c r="B188" s="88">
        <f>SUM(B189:B327)/2</f>
        <v>0</v>
      </c>
      <c r="C188" s="88">
        <f t="shared" ref="C188:H188" si="50">SUM(C189:C327)/2</f>
        <v>40</v>
      </c>
      <c r="D188" s="88">
        <f t="shared" si="50"/>
        <v>0</v>
      </c>
      <c r="E188" s="88">
        <f t="shared" si="50"/>
        <v>0</v>
      </c>
      <c r="F188" s="88">
        <f t="shared" si="50"/>
        <v>3265</v>
      </c>
      <c r="G188" s="88">
        <f t="shared" si="50"/>
        <v>0</v>
      </c>
      <c r="H188" s="88">
        <f t="shared" si="50"/>
        <v>3305</v>
      </c>
    </row>
    <row r="189" spans="1:8" ht="15" customHeight="1" outlineLevel="1">
      <c r="A189" s="93" t="s">
        <v>302</v>
      </c>
      <c r="B189" s="89">
        <v>0</v>
      </c>
      <c r="C189" s="88">
        <v>0</v>
      </c>
      <c r="D189" s="88">
        <v>0</v>
      </c>
      <c r="E189" s="88">
        <v>0</v>
      </c>
      <c r="F189" s="88">
        <v>215</v>
      </c>
      <c r="G189" s="88">
        <v>0</v>
      </c>
      <c r="H189" s="87">
        <f t="shared" ref="H189:H220" si="51">SUM(B189:G189)</f>
        <v>215</v>
      </c>
    </row>
    <row r="190" spans="1:8" ht="15" customHeight="1" outlineLevel="2">
      <c r="A190" s="94" t="s">
        <v>303</v>
      </c>
      <c r="B190" s="98">
        <v>0</v>
      </c>
      <c r="C190" s="91">
        <v>0</v>
      </c>
      <c r="D190" s="90"/>
      <c r="E190" s="91">
        <v>0</v>
      </c>
      <c r="F190" s="91">
        <v>215</v>
      </c>
      <c r="G190" s="91">
        <v>0</v>
      </c>
      <c r="H190" s="99">
        <f t="shared" si="51"/>
        <v>215</v>
      </c>
    </row>
    <row r="191" spans="1:8" ht="15" customHeight="1" outlineLevel="1">
      <c r="A191" s="93" t="s">
        <v>304</v>
      </c>
      <c r="B191" s="89">
        <v>0</v>
      </c>
      <c r="C191" s="88">
        <v>10</v>
      </c>
      <c r="D191" s="88">
        <v>0</v>
      </c>
      <c r="E191" s="88">
        <v>0</v>
      </c>
      <c r="F191" s="88">
        <v>15</v>
      </c>
      <c r="G191" s="88">
        <v>0</v>
      </c>
      <c r="H191" s="87">
        <f t="shared" si="51"/>
        <v>25</v>
      </c>
    </row>
    <row r="192" spans="1:8" ht="15" customHeight="1" outlineLevel="2">
      <c r="A192" s="95" t="s">
        <v>305</v>
      </c>
      <c r="B192" s="98">
        <v>0</v>
      </c>
      <c r="C192" s="91">
        <v>10</v>
      </c>
      <c r="D192" s="90"/>
      <c r="E192" s="91">
        <v>0</v>
      </c>
      <c r="F192" s="91">
        <v>15</v>
      </c>
      <c r="G192" s="91">
        <v>0</v>
      </c>
      <c r="H192" s="99">
        <f t="shared" si="51"/>
        <v>25</v>
      </c>
    </row>
    <row r="193" spans="1:8" ht="15" customHeight="1" outlineLevel="1">
      <c r="A193" s="93" t="s">
        <v>306</v>
      </c>
      <c r="B193" s="89">
        <v>0</v>
      </c>
      <c r="C193" s="88">
        <v>10</v>
      </c>
      <c r="D193" s="88">
        <v>0</v>
      </c>
      <c r="E193" s="88">
        <v>0</v>
      </c>
      <c r="F193" s="88">
        <v>215</v>
      </c>
      <c r="G193" s="88">
        <v>0</v>
      </c>
      <c r="H193" s="87">
        <f t="shared" si="51"/>
        <v>225</v>
      </c>
    </row>
    <row r="194" spans="1:8" ht="15" customHeight="1" outlineLevel="2">
      <c r="A194" s="94" t="s">
        <v>307</v>
      </c>
      <c r="B194" s="98">
        <v>0</v>
      </c>
      <c r="C194" s="91">
        <v>10</v>
      </c>
      <c r="D194" s="90"/>
      <c r="E194" s="91">
        <v>0</v>
      </c>
      <c r="F194" s="91">
        <v>215</v>
      </c>
      <c r="G194" s="91">
        <v>0</v>
      </c>
      <c r="H194" s="99">
        <f t="shared" si="51"/>
        <v>225</v>
      </c>
    </row>
    <row r="195" spans="1:8" ht="15" customHeight="1" outlineLevel="1">
      <c r="A195" s="97" t="s">
        <v>146</v>
      </c>
      <c r="B195" s="89">
        <v>0</v>
      </c>
      <c r="C195" s="88">
        <v>0</v>
      </c>
      <c r="D195" s="88">
        <v>0</v>
      </c>
      <c r="E195" s="88">
        <v>0</v>
      </c>
      <c r="F195" s="88">
        <v>15</v>
      </c>
      <c r="G195" s="88">
        <v>0</v>
      </c>
      <c r="H195" s="87">
        <f t="shared" si="51"/>
        <v>15</v>
      </c>
    </row>
    <row r="196" spans="1:8" s="28" customFormat="1" ht="15" customHeight="1" outlineLevel="2">
      <c r="A196" s="95" t="s">
        <v>713</v>
      </c>
      <c r="B196" s="98">
        <v>0</v>
      </c>
      <c r="C196" s="91">
        <v>0</v>
      </c>
      <c r="D196" s="90"/>
      <c r="E196" s="91">
        <v>0</v>
      </c>
      <c r="F196" s="91">
        <v>15</v>
      </c>
      <c r="G196" s="92">
        <v>0</v>
      </c>
      <c r="H196" s="99">
        <f t="shared" si="51"/>
        <v>15</v>
      </c>
    </row>
    <row r="197" spans="1:8" ht="15" customHeight="1" outlineLevel="1">
      <c r="A197" s="97" t="s">
        <v>147</v>
      </c>
      <c r="B197" s="89">
        <v>0</v>
      </c>
      <c r="C197" s="88">
        <v>0</v>
      </c>
      <c r="D197" s="88">
        <v>0</v>
      </c>
      <c r="E197" s="88">
        <v>0</v>
      </c>
      <c r="F197" s="88">
        <v>15</v>
      </c>
      <c r="G197" s="88">
        <v>0</v>
      </c>
      <c r="H197" s="87">
        <f t="shared" si="51"/>
        <v>15</v>
      </c>
    </row>
    <row r="198" spans="1:8" s="28" customFormat="1" ht="15" customHeight="1" outlineLevel="2">
      <c r="A198" s="95" t="s">
        <v>714</v>
      </c>
      <c r="B198" s="98">
        <v>0</v>
      </c>
      <c r="C198" s="91">
        <v>0</v>
      </c>
      <c r="D198" s="90"/>
      <c r="E198" s="91">
        <v>0</v>
      </c>
      <c r="F198" s="91">
        <v>15</v>
      </c>
      <c r="G198" s="92">
        <v>0</v>
      </c>
      <c r="H198" s="99">
        <f t="shared" si="51"/>
        <v>15</v>
      </c>
    </row>
    <row r="199" spans="1:8" ht="15" customHeight="1" outlineLevel="1">
      <c r="A199" s="93" t="s">
        <v>308</v>
      </c>
      <c r="B199" s="89">
        <v>0</v>
      </c>
      <c r="C199" s="88">
        <v>10</v>
      </c>
      <c r="D199" s="88">
        <v>0</v>
      </c>
      <c r="E199" s="88">
        <v>0</v>
      </c>
      <c r="F199" s="88">
        <v>15</v>
      </c>
      <c r="G199" s="88">
        <v>0</v>
      </c>
      <c r="H199" s="87">
        <f t="shared" si="51"/>
        <v>25</v>
      </c>
    </row>
    <row r="200" spans="1:8" ht="15" customHeight="1" outlineLevel="2">
      <c r="A200" s="95" t="s">
        <v>309</v>
      </c>
      <c r="B200" s="98">
        <v>0</v>
      </c>
      <c r="C200" s="91">
        <v>10</v>
      </c>
      <c r="D200" s="90"/>
      <c r="E200" s="91">
        <v>0</v>
      </c>
      <c r="F200" s="91">
        <v>15</v>
      </c>
      <c r="G200" s="91">
        <v>0</v>
      </c>
      <c r="H200" s="99">
        <f t="shared" si="51"/>
        <v>25</v>
      </c>
    </row>
    <row r="201" spans="1:8" ht="15" customHeight="1" outlineLevel="1">
      <c r="A201" s="93" t="s">
        <v>310</v>
      </c>
      <c r="B201" s="89">
        <v>0</v>
      </c>
      <c r="C201" s="88">
        <v>0</v>
      </c>
      <c r="D201" s="88">
        <v>0</v>
      </c>
      <c r="E201" s="88">
        <v>0</v>
      </c>
      <c r="F201" s="88">
        <v>215</v>
      </c>
      <c r="G201" s="88">
        <v>0</v>
      </c>
      <c r="H201" s="87">
        <f t="shared" si="51"/>
        <v>215</v>
      </c>
    </row>
    <row r="202" spans="1:8" ht="15" customHeight="1" outlineLevel="2">
      <c r="A202" s="95" t="s">
        <v>311</v>
      </c>
      <c r="B202" s="98">
        <v>0</v>
      </c>
      <c r="C202" s="91">
        <v>0</v>
      </c>
      <c r="D202" s="90"/>
      <c r="E202" s="91">
        <v>0</v>
      </c>
      <c r="F202" s="91">
        <v>215</v>
      </c>
      <c r="G202" s="91">
        <v>0</v>
      </c>
      <c r="H202" s="99">
        <f t="shared" si="51"/>
        <v>215</v>
      </c>
    </row>
    <row r="203" spans="1:8" ht="15" customHeight="1" outlineLevel="1">
      <c r="A203" s="93" t="s">
        <v>312</v>
      </c>
      <c r="B203" s="89">
        <v>0</v>
      </c>
      <c r="C203" s="88">
        <v>0</v>
      </c>
      <c r="D203" s="88">
        <v>0</v>
      </c>
      <c r="E203" s="88">
        <v>0</v>
      </c>
      <c r="F203" s="88">
        <v>215</v>
      </c>
      <c r="G203" s="88">
        <v>0</v>
      </c>
      <c r="H203" s="87">
        <f t="shared" si="51"/>
        <v>215</v>
      </c>
    </row>
    <row r="204" spans="1:8" ht="15" customHeight="1" outlineLevel="2">
      <c r="A204" s="95" t="s">
        <v>313</v>
      </c>
      <c r="B204" s="98">
        <v>0</v>
      </c>
      <c r="C204" s="91">
        <v>0</v>
      </c>
      <c r="D204" s="90"/>
      <c r="E204" s="91">
        <v>0</v>
      </c>
      <c r="F204" s="91">
        <v>215</v>
      </c>
      <c r="G204" s="91">
        <v>0</v>
      </c>
      <c r="H204" s="99">
        <f t="shared" si="51"/>
        <v>215</v>
      </c>
    </row>
    <row r="205" spans="1:8" ht="15" customHeight="1" outlineLevel="1">
      <c r="A205" s="93" t="s">
        <v>314</v>
      </c>
      <c r="B205" s="89">
        <v>0</v>
      </c>
      <c r="C205" s="88">
        <v>10</v>
      </c>
      <c r="D205" s="88">
        <v>0</v>
      </c>
      <c r="E205" s="88">
        <v>0</v>
      </c>
      <c r="F205" s="88">
        <v>15</v>
      </c>
      <c r="G205" s="88">
        <v>0</v>
      </c>
      <c r="H205" s="87">
        <f t="shared" si="51"/>
        <v>25</v>
      </c>
    </row>
    <row r="206" spans="1:8" ht="15" customHeight="1" outlineLevel="2">
      <c r="A206" s="95" t="s">
        <v>315</v>
      </c>
      <c r="B206" s="98">
        <v>0</v>
      </c>
      <c r="C206" s="91">
        <v>10</v>
      </c>
      <c r="D206" s="90"/>
      <c r="E206" s="91">
        <v>0</v>
      </c>
      <c r="F206" s="91">
        <v>15</v>
      </c>
      <c r="G206" s="91">
        <v>0</v>
      </c>
      <c r="H206" s="99">
        <f t="shared" si="51"/>
        <v>25</v>
      </c>
    </row>
    <row r="207" spans="1:8" ht="15" customHeight="1" outlineLevel="1">
      <c r="A207" s="93" t="s">
        <v>316</v>
      </c>
      <c r="B207" s="89">
        <v>0</v>
      </c>
      <c r="C207" s="88">
        <v>0</v>
      </c>
      <c r="D207" s="88">
        <v>0</v>
      </c>
      <c r="E207" s="88">
        <v>0</v>
      </c>
      <c r="F207" s="88">
        <v>215</v>
      </c>
      <c r="G207" s="88">
        <v>0</v>
      </c>
      <c r="H207" s="87">
        <f t="shared" si="51"/>
        <v>215</v>
      </c>
    </row>
    <row r="208" spans="1:8" ht="15" customHeight="1" outlineLevel="2">
      <c r="A208" s="94" t="s">
        <v>317</v>
      </c>
      <c r="B208" s="98">
        <v>0</v>
      </c>
      <c r="C208" s="91">
        <v>0</v>
      </c>
      <c r="D208" s="90"/>
      <c r="E208" s="91">
        <v>0</v>
      </c>
      <c r="F208" s="91">
        <v>215</v>
      </c>
      <c r="G208" s="91">
        <v>0</v>
      </c>
      <c r="H208" s="99">
        <f t="shared" si="51"/>
        <v>215</v>
      </c>
    </row>
    <row r="209" spans="1:8" ht="15" customHeight="1" outlineLevel="1">
      <c r="A209" s="93" t="s">
        <v>318</v>
      </c>
      <c r="B209" s="89">
        <v>0</v>
      </c>
      <c r="C209" s="88">
        <v>0</v>
      </c>
      <c r="D209" s="88">
        <v>0</v>
      </c>
      <c r="E209" s="88">
        <v>0</v>
      </c>
      <c r="F209" s="88">
        <v>215</v>
      </c>
      <c r="G209" s="88">
        <v>0</v>
      </c>
      <c r="H209" s="87">
        <f t="shared" si="51"/>
        <v>215</v>
      </c>
    </row>
    <row r="210" spans="1:8" ht="15" customHeight="1" outlineLevel="2">
      <c r="A210" s="95" t="s">
        <v>319</v>
      </c>
      <c r="B210" s="98">
        <v>0</v>
      </c>
      <c r="C210" s="91">
        <v>0</v>
      </c>
      <c r="D210" s="90"/>
      <c r="E210" s="91">
        <v>0</v>
      </c>
      <c r="F210" s="91">
        <v>215</v>
      </c>
      <c r="G210" s="91">
        <v>0</v>
      </c>
      <c r="H210" s="99">
        <f t="shared" si="51"/>
        <v>215</v>
      </c>
    </row>
    <row r="211" spans="1:8" ht="15" customHeight="1" outlineLevel="1">
      <c r="A211" s="93" t="s">
        <v>320</v>
      </c>
      <c r="B211" s="89">
        <v>0</v>
      </c>
      <c r="C211" s="88">
        <v>0</v>
      </c>
      <c r="D211" s="88">
        <v>0</v>
      </c>
      <c r="E211" s="88">
        <v>0</v>
      </c>
      <c r="F211" s="88">
        <v>215</v>
      </c>
      <c r="G211" s="88">
        <v>0</v>
      </c>
      <c r="H211" s="87">
        <f t="shared" si="51"/>
        <v>215</v>
      </c>
    </row>
    <row r="212" spans="1:8" ht="15" customHeight="1" outlineLevel="2">
      <c r="A212" s="95" t="s">
        <v>321</v>
      </c>
      <c r="B212" s="98">
        <v>0</v>
      </c>
      <c r="C212" s="91">
        <v>0</v>
      </c>
      <c r="D212" s="90"/>
      <c r="E212" s="91">
        <v>0</v>
      </c>
      <c r="F212" s="91">
        <v>215</v>
      </c>
      <c r="G212" s="91">
        <v>0</v>
      </c>
      <c r="H212" s="99">
        <f t="shared" si="51"/>
        <v>215</v>
      </c>
    </row>
    <row r="213" spans="1:8" ht="15" customHeight="1" outlineLevel="1">
      <c r="A213" s="93" t="s">
        <v>322</v>
      </c>
      <c r="B213" s="89">
        <v>0</v>
      </c>
      <c r="C213" s="88">
        <v>0</v>
      </c>
      <c r="D213" s="88">
        <v>0</v>
      </c>
      <c r="E213" s="88">
        <v>0</v>
      </c>
      <c r="F213" s="88">
        <v>215</v>
      </c>
      <c r="G213" s="88">
        <v>0</v>
      </c>
      <c r="H213" s="87">
        <f t="shared" si="51"/>
        <v>215</v>
      </c>
    </row>
    <row r="214" spans="1:8" ht="15" customHeight="1" outlineLevel="2">
      <c r="A214" s="95" t="s">
        <v>323</v>
      </c>
      <c r="B214" s="98">
        <v>0</v>
      </c>
      <c r="C214" s="91">
        <v>0</v>
      </c>
      <c r="D214" s="90"/>
      <c r="E214" s="91">
        <v>0</v>
      </c>
      <c r="F214" s="91">
        <v>215</v>
      </c>
      <c r="G214" s="91">
        <v>0</v>
      </c>
      <c r="H214" s="99">
        <f t="shared" si="51"/>
        <v>215</v>
      </c>
    </row>
    <row r="215" spans="1:8" ht="15" customHeight="1" outlineLevel="1">
      <c r="A215" s="93" t="s">
        <v>324</v>
      </c>
      <c r="B215" s="89">
        <v>0</v>
      </c>
      <c r="C215" s="88">
        <v>0</v>
      </c>
      <c r="D215" s="88">
        <v>0</v>
      </c>
      <c r="E215" s="88">
        <v>0</v>
      </c>
      <c r="F215" s="88">
        <v>215</v>
      </c>
      <c r="G215" s="88">
        <v>0</v>
      </c>
      <c r="H215" s="87">
        <f t="shared" si="51"/>
        <v>215</v>
      </c>
    </row>
    <row r="216" spans="1:8" ht="15" customHeight="1" outlineLevel="2">
      <c r="A216" s="95" t="s">
        <v>325</v>
      </c>
      <c r="B216" s="98">
        <v>0</v>
      </c>
      <c r="C216" s="91">
        <v>0</v>
      </c>
      <c r="D216" s="90"/>
      <c r="E216" s="91">
        <v>0</v>
      </c>
      <c r="F216" s="91">
        <v>215</v>
      </c>
      <c r="G216" s="91">
        <v>0</v>
      </c>
      <c r="H216" s="99">
        <f t="shared" si="51"/>
        <v>215</v>
      </c>
    </row>
    <row r="217" spans="1:8" ht="15" customHeight="1" outlineLevel="1">
      <c r="A217" s="93" t="s">
        <v>326</v>
      </c>
      <c r="B217" s="89">
        <v>0</v>
      </c>
      <c r="C217" s="88">
        <v>0</v>
      </c>
      <c r="D217" s="88">
        <v>0</v>
      </c>
      <c r="E217" s="88">
        <v>0</v>
      </c>
      <c r="F217" s="88">
        <v>215</v>
      </c>
      <c r="G217" s="88">
        <v>0</v>
      </c>
      <c r="H217" s="87">
        <f t="shared" si="51"/>
        <v>215</v>
      </c>
    </row>
    <row r="218" spans="1:8" ht="15" customHeight="1" outlineLevel="2">
      <c r="A218" s="95" t="s">
        <v>327</v>
      </c>
      <c r="B218" s="98">
        <v>0</v>
      </c>
      <c r="C218" s="91">
        <v>0</v>
      </c>
      <c r="D218" s="90"/>
      <c r="E218" s="91">
        <v>0</v>
      </c>
      <c r="F218" s="91">
        <v>215</v>
      </c>
      <c r="G218" s="91">
        <v>0</v>
      </c>
      <c r="H218" s="99">
        <f t="shared" si="51"/>
        <v>215</v>
      </c>
    </row>
    <row r="219" spans="1:8" ht="15" customHeight="1" outlineLevel="1">
      <c r="A219" s="93" t="s">
        <v>328</v>
      </c>
      <c r="B219" s="89">
        <v>0</v>
      </c>
      <c r="C219" s="88">
        <v>0</v>
      </c>
      <c r="D219" s="88">
        <v>0</v>
      </c>
      <c r="E219" s="88">
        <v>0</v>
      </c>
      <c r="F219" s="88">
        <v>215</v>
      </c>
      <c r="G219" s="88">
        <v>0</v>
      </c>
      <c r="H219" s="87">
        <f t="shared" si="51"/>
        <v>215</v>
      </c>
    </row>
    <row r="220" spans="1:8" ht="15" customHeight="1" outlineLevel="2">
      <c r="A220" s="95" t="s">
        <v>329</v>
      </c>
      <c r="B220" s="98">
        <v>0</v>
      </c>
      <c r="C220" s="91">
        <v>0</v>
      </c>
      <c r="D220" s="90"/>
      <c r="E220" s="91">
        <v>0</v>
      </c>
      <c r="F220" s="91">
        <v>215</v>
      </c>
      <c r="G220" s="91">
        <v>0</v>
      </c>
      <c r="H220" s="99">
        <f t="shared" si="51"/>
        <v>215</v>
      </c>
    </row>
    <row r="221" spans="1:8" ht="15" customHeight="1" outlineLevel="1">
      <c r="A221" s="93" t="s">
        <v>330</v>
      </c>
      <c r="B221" s="89">
        <v>0</v>
      </c>
      <c r="C221" s="88">
        <v>0</v>
      </c>
      <c r="D221" s="88">
        <v>0</v>
      </c>
      <c r="E221" s="88">
        <v>0</v>
      </c>
      <c r="F221" s="88">
        <v>15</v>
      </c>
      <c r="G221" s="88">
        <v>0</v>
      </c>
      <c r="H221" s="87">
        <f t="shared" ref="H221:H252" si="52">SUM(B221:G221)</f>
        <v>15</v>
      </c>
    </row>
    <row r="222" spans="1:8" ht="15" customHeight="1" outlineLevel="2">
      <c r="A222" s="95" t="s">
        <v>331</v>
      </c>
      <c r="B222" s="98">
        <v>0</v>
      </c>
      <c r="C222" s="91">
        <v>0</v>
      </c>
      <c r="D222" s="90"/>
      <c r="E222" s="91">
        <v>0</v>
      </c>
      <c r="F222" s="91">
        <v>15</v>
      </c>
      <c r="G222" s="91">
        <v>0</v>
      </c>
      <c r="H222" s="99">
        <f t="shared" si="52"/>
        <v>15</v>
      </c>
    </row>
    <row r="223" spans="1:8" ht="15" customHeight="1" outlineLevel="1">
      <c r="A223" s="93" t="s">
        <v>332</v>
      </c>
      <c r="B223" s="89">
        <v>0</v>
      </c>
      <c r="C223" s="88">
        <v>0</v>
      </c>
      <c r="D223" s="88">
        <v>0</v>
      </c>
      <c r="E223" s="88">
        <v>0</v>
      </c>
      <c r="F223" s="88">
        <v>15</v>
      </c>
      <c r="G223" s="88">
        <v>0</v>
      </c>
      <c r="H223" s="87">
        <f t="shared" si="52"/>
        <v>15</v>
      </c>
    </row>
    <row r="224" spans="1:8" ht="15" customHeight="1" outlineLevel="2">
      <c r="A224" s="95" t="s">
        <v>333</v>
      </c>
      <c r="B224" s="98">
        <v>0</v>
      </c>
      <c r="C224" s="91">
        <v>0</v>
      </c>
      <c r="D224" s="90"/>
      <c r="E224" s="91">
        <v>0</v>
      </c>
      <c r="F224" s="91">
        <v>15</v>
      </c>
      <c r="G224" s="91">
        <v>0</v>
      </c>
      <c r="H224" s="99">
        <f t="shared" si="52"/>
        <v>15</v>
      </c>
    </row>
    <row r="225" spans="1:8" ht="15" customHeight="1" outlineLevel="1">
      <c r="A225" s="93" t="s">
        <v>334</v>
      </c>
      <c r="B225" s="89">
        <v>0</v>
      </c>
      <c r="C225" s="88">
        <v>0</v>
      </c>
      <c r="D225" s="88">
        <v>0</v>
      </c>
      <c r="E225" s="88">
        <v>0</v>
      </c>
      <c r="F225" s="88">
        <v>15</v>
      </c>
      <c r="G225" s="88">
        <v>0</v>
      </c>
      <c r="H225" s="87">
        <f t="shared" si="52"/>
        <v>15</v>
      </c>
    </row>
    <row r="226" spans="1:8" ht="15" customHeight="1" outlineLevel="2">
      <c r="A226" s="95" t="s">
        <v>335</v>
      </c>
      <c r="B226" s="98">
        <v>0</v>
      </c>
      <c r="C226" s="91">
        <v>0</v>
      </c>
      <c r="D226" s="90"/>
      <c r="E226" s="91">
        <v>0</v>
      </c>
      <c r="F226" s="91">
        <v>15</v>
      </c>
      <c r="G226" s="91">
        <v>0</v>
      </c>
      <c r="H226" s="99">
        <f t="shared" si="52"/>
        <v>15</v>
      </c>
    </row>
    <row r="227" spans="1:8" ht="15" customHeight="1" outlineLevel="1">
      <c r="A227" s="93" t="s">
        <v>336</v>
      </c>
      <c r="B227" s="89">
        <v>0</v>
      </c>
      <c r="C227" s="88">
        <v>0</v>
      </c>
      <c r="D227" s="88">
        <v>0</v>
      </c>
      <c r="E227" s="88">
        <v>0</v>
      </c>
      <c r="F227" s="88">
        <v>15</v>
      </c>
      <c r="G227" s="88">
        <v>0</v>
      </c>
      <c r="H227" s="87">
        <f t="shared" si="52"/>
        <v>15</v>
      </c>
    </row>
    <row r="228" spans="1:8" ht="15" customHeight="1" outlineLevel="2">
      <c r="A228" s="95" t="s">
        <v>337</v>
      </c>
      <c r="B228" s="98">
        <v>0</v>
      </c>
      <c r="C228" s="91">
        <v>0</v>
      </c>
      <c r="D228" s="90"/>
      <c r="E228" s="91">
        <v>0</v>
      </c>
      <c r="F228" s="91">
        <v>15</v>
      </c>
      <c r="G228" s="91">
        <v>0</v>
      </c>
      <c r="H228" s="99">
        <f t="shared" si="52"/>
        <v>15</v>
      </c>
    </row>
    <row r="229" spans="1:8" ht="15" customHeight="1" outlineLevel="1">
      <c r="A229" s="93" t="s">
        <v>338</v>
      </c>
      <c r="B229" s="89">
        <v>0</v>
      </c>
      <c r="C229" s="88">
        <v>0</v>
      </c>
      <c r="D229" s="88">
        <v>0</v>
      </c>
      <c r="E229" s="88">
        <v>0</v>
      </c>
      <c r="F229" s="88">
        <v>15</v>
      </c>
      <c r="G229" s="88">
        <v>0</v>
      </c>
      <c r="H229" s="87">
        <f t="shared" si="52"/>
        <v>15</v>
      </c>
    </row>
    <row r="230" spans="1:8" ht="15" customHeight="1" outlineLevel="2">
      <c r="A230" s="95" t="s">
        <v>339</v>
      </c>
      <c r="B230" s="98">
        <v>0</v>
      </c>
      <c r="C230" s="91">
        <v>0</v>
      </c>
      <c r="D230" s="90"/>
      <c r="E230" s="91">
        <v>0</v>
      </c>
      <c r="F230" s="91">
        <v>15</v>
      </c>
      <c r="G230" s="91">
        <v>0</v>
      </c>
      <c r="H230" s="99">
        <f t="shared" si="52"/>
        <v>15</v>
      </c>
    </row>
    <row r="231" spans="1:8" ht="15" customHeight="1" outlineLevel="1">
      <c r="A231" s="93" t="s">
        <v>340</v>
      </c>
      <c r="B231" s="89">
        <v>0</v>
      </c>
      <c r="C231" s="88">
        <v>0</v>
      </c>
      <c r="D231" s="88">
        <v>0</v>
      </c>
      <c r="E231" s="88">
        <v>0</v>
      </c>
      <c r="F231" s="88">
        <v>15</v>
      </c>
      <c r="G231" s="88">
        <v>0</v>
      </c>
      <c r="H231" s="87">
        <f t="shared" si="52"/>
        <v>15</v>
      </c>
    </row>
    <row r="232" spans="1:8" ht="15" customHeight="1" outlineLevel="2">
      <c r="A232" s="95" t="s">
        <v>341</v>
      </c>
      <c r="B232" s="98">
        <v>0</v>
      </c>
      <c r="C232" s="91">
        <v>0</v>
      </c>
      <c r="D232" s="90"/>
      <c r="E232" s="91">
        <v>0</v>
      </c>
      <c r="F232" s="91">
        <v>15</v>
      </c>
      <c r="G232" s="91">
        <v>0</v>
      </c>
      <c r="H232" s="99">
        <f t="shared" si="52"/>
        <v>15</v>
      </c>
    </row>
    <row r="233" spans="1:8" s="80" customFormat="1" ht="15" customHeight="1" outlineLevel="1">
      <c r="A233" s="93" t="s">
        <v>342</v>
      </c>
      <c r="B233" s="88">
        <v>0</v>
      </c>
      <c r="C233" s="88">
        <v>0</v>
      </c>
      <c r="D233" s="88">
        <v>0</v>
      </c>
      <c r="E233" s="88">
        <v>0</v>
      </c>
      <c r="F233" s="88">
        <v>45</v>
      </c>
      <c r="G233" s="88">
        <v>0</v>
      </c>
      <c r="H233" s="87">
        <f t="shared" si="52"/>
        <v>45</v>
      </c>
    </row>
    <row r="234" spans="1:8" ht="15" customHeight="1" outlineLevel="2">
      <c r="A234" s="95" t="s">
        <v>343</v>
      </c>
      <c r="B234" s="98">
        <v>0</v>
      </c>
      <c r="C234" s="91">
        <v>0</v>
      </c>
      <c r="D234" s="90"/>
      <c r="E234" s="91">
        <v>0</v>
      </c>
      <c r="F234" s="91">
        <v>15</v>
      </c>
      <c r="G234" s="91">
        <v>0</v>
      </c>
      <c r="H234" s="99">
        <f t="shared" si="52"/>
        <v>15</v>
      </c>
    </row>
    <row r="235" spans="1:8" ht="15" customHeight="1" outlineLevel="2">
      <c r="A235" s="95" t="s">
        <v>344</v>
      </c>
      <c r="B235" s="98">
        <v>0</v>
      </c>
      <c r="C235" s="91">
        <v>0</v>
      </c>
      <c r="D235" s="90"/>
      <c r="E235" s="91">
        <v>0</v>
      </c>
      <c r="F235" s="91">
        <v>15</v>
      </c>
      <c r="G235" s="91">
        <v>0</v>
      </c>
      <c r="H235" s="99">
        <f t="shared" si="52"/>
        <v>15</v>
      </c>
    </row>
    <row r="236" spans="1:8" ht="15" customHeight="1" outlineLevel="2">
      <c r="A236" s="95" t="s">
        <v>345</v>
      </c>
      <c r="B236" s="98">
        <v>0</v>
      </c>
      <c r="C236" s="91">
        <v>0</v>
      </c>
      <c r="D236" s="90"/>
      <c r="E236" s="91">
        <v>0</v>
      </c>
      <c r="F236" s="91">
        <v>15</v>
      </c>
      <c r="G236" s="91">
        <v>0</v>
      </c>
      <c r="H236" s="99">
        <f t="shared" si="52"/>
        <v>15</v>
      </c>
    </row>
    <row r="237" spans="1:8" ht="15" customHeight="1" outlineLevel="1">
      <c r="A237" s="93" t="s">
        <v>346</v>
      </c>
      <c r="B237" s="89">
        <v>0</v>
      </c>
      <c r="C237" s="88">
        <v>0</v>
      </c>
      <c r="D237" s="88">
        <v>0</v>
      </c>
      <c r="E237" s="88">
        <v>0</v>
      </c>
      <c r="F237" s="88">
        <v>15</v>
      </c>
      <c r="G237" s="88">
        <v>0</v>
      </c>
      <c r="H237" s="87">
        <f t="shared" si="52"/>
        <v>15</v>
      </c>
    </row>
    <row r="238" spans="1:8" ht="15" customHeight="1" outlineLevel="2">
      <c r="A238" s="95" t="s">
        <v>347</v>
      </c>
      <c r="B238" s="98">
        <v>0</v>
      </c>
      <c r="C238" s="91">
        <v>0</v>
      </c>
      <c r="D238" s="90"/>
      <c r="E238" s="91">
        <v>0</v>
      </c>
      <c r="F238" s="91">
        <v>15</v>
      </c>
      <c r="G238" s="91">
        <v>0</v>
      </c>
      <c r="H238" s="99">
        <f t="shared" si="52"/>
        <v>15</v>
      </c>
    </row>
    <row r="239" spans="1:8" ht="15" customHeight="1" outlineLevel="1">
      <c r="A239" s="93" t="s">
        <v>348</v>
      </c>
      <c r="B239" s="89">
        <v>0</v>
      </c>
      <c r="C239" s="88">
        <v>0</v>
      </c>
      <c r="D239" s="88">
        <v>0</v>
      </c>
      <c r="E239" s="88">
        <v>0</v>
      </c>
      <c r="F239" s="88">
        <v>15</v>
      </c>
      <c r="G239" s="88">
        <v>0</v>
      </c>
      <c r="H239" s="87">
        <f t="shared" si="52"/>
        <v>15</v>
      </c>
    </row>
    <row r="240" spans="1:8" ht="15" customHeight="1" outlineLevel="2">
      <c r="A240" s="95" t="s">
        <v>349</v>
      </c>
      <c r="B240" s="98">
        <v>0</v>
      </c>
      <c r="C240" s="91">
        <v>0</v>
      </c>
      <c r="D240" s="90"/>
      <c r="E240" s="91">
        <v>0</v>
      </c>
      <c r="F240" s="91">
        <v>15</v>
      </c>
      <c r="G240" s="91">
        <v>0</v>
      </c>
      <c r="H240" s="99">
        <f t="shared" si="52"/>
        <v>15</v>
      </c>
    </row>
    <row r="241" spans="1:8" ht="15" customHeight="1" outlineLevel="1">
      <c r="A241" s="93" t="s">
        <v>350</v>
      </c>
      <c r="B241" s="88">
        <v>0</v>
      </c>
      <c r="C241" s="88">
        <v>0</v>
      </c>
      <c r="D241" s="88">
        <v>0</v>
      </c>
      <c r="E241" s="88">
        <v>0</v>
      </c>
      <c r="F241" s="88">
        <v>30</v>
      </c>
      <c r="G241" s="88">
        <v>0</v>
      </c>
      <c r="H241" s="87">
        <f t="shared" si="52"/>
        <v>30</v>
      </c>
    </row>
    <row r="242" spans="1:8" ht="15" customHeight="1" outlineLevel="2">
      <c r="A242" s="94" t="s">
        <v>351</v>
      </c>
      <c r="B242" s="98">
        <v>0</v>
      </c>
      <c r="C242" s="91">
        <v>0</v>
      </c>
      <c r="D242" s="90"/>
      <c r="E242" s="91">
        <v>0</v>
      </c>
      <c r="F242" s="91">
        <v>15</v>
      </c>
      <c r="G242" s="91">
        <v>0</v>
      </c>
      <c r="H242" s="99">
        <f t="shared" si="52"/>
        <v>15</v>
      </c>
    </row>
    <row r="243" spans="1:8" ht="15" customHeight="1" outlineLevel="2">
      <c r="A243" s="95" t="s">
        <v>352</v>
      </c>
      <c r="B243" s="98">
        <v>0</v>
      </c>
      <c r="C243" s="91">
        <v>0</v>
      </c>
      <c r="D243" s="90"/>
      <c r="E243" s="91">
        <v>0</v>
      </c>
      <c r="F243" s="91">
        <v>15</v>
      </c>
      <c r="G243" s="91">
        <v>0</v>
      </c>
      <c r="H243" s="99">
        <f t="shared" si="52"/>
        <v>15</v>
      </c>
    </row>
    <row r="244" spans="1:8" ht="15" customHeight="1" outlineLevel="1">
      <c r="A244" s="93" t="s">
        <v>353</v>
      </c>
      <c r="B244" s="89">
        <v>0</v>
      </c>
      <c r="C244" s="88">
        <v>0</v>
      </c>
      <c r="D244" s="88">
        <v>0</v>
      </c>
      <c r="E244" s="88">
        <v>0</v>
      </c>
      <c r="F244" s="88">
        <v>15</v>
      </c>
      <c r="G244" s="88">
        <v>0</v>
      </c>
      <c r="H244" s="87">
        <f t="shared" si="52"/>
        <v>15</v>
      </c>
    </row>
    <row r="245" spans="1:8" ht="15" customHeight="1" outlineLevel="2">
      <c r="A245" s="95" t="s">
        <v>354</v>
      </c>
      <c r="B245" s="98">
        <v>0</v>
      </c>
      <c r="C245" s="91">
        <v>0</v>
      </c>
      <c r="D245" s="90"/>
      <c r="E245" s="91">
        <v>0</v>
      </c>
      <c r="F245" s="91">
        <v>15</v>
      </c>
      <c r="G245" s="91">
        <v>0</v>
      </c>
      <c r="H245" s="99">
        <f t="shared" si="52"/>
        <v>15</v>
      </c>
    </row>
    <row r="246" spans="1:8" ht="15" customHeight="1" outlineLevel="1">
      <c r="A246" s="93" t="s">
        <v>355</v>
      </c>
      <c r="B246" s="89">
        <v>0</v>
      </c>
      <c r="C246" s="88">
        <v>0</v>
      </c>
      <c r="D246" s="88">
        <v>0</v>
      </c>
      <c r="E246" s="88">
        <v>0</v>
      </c>
      <c r="F246" s="88">
        <v>15</v>
      </c>
      <c r="G246" s="88">
        <v>0</v>
      </c>
      <c r="H246" s="87">
        <f t="shared" si="52"/>
        <v>15</v>
      </c>
    </row>
    <row r="247" spans="1:8" ht="15" customHeight="1" outlineLevel="2">
      <c r="A247" s="95" t="s">
        <v>356</v>
      </c>
      <c r="B247" s="98">
        <v>0</v>
      </c>
      <c r="C247" s="91">
        <v>0</v>
      </c>
      <c r="D247" s="90"/>
      <c r="E247" s="91">
        <v>0</v>
      </c>
      <c r="F247" s="91">
        <v>15</v>
      </c>
      <c r="G247" s="91">
        <v>0</v>
      </c>
      <c r="H247" s="99">
        <f t="shared" si="52"/>
        <v>15</v>
      </c>
    </row>
    <row r="248" spans="1:8" ht="15" customHeight="1" outlineLevel="1">
      <c r="A248" s="93" t="s">
        <v>357</v>
      </c>
      <c r="B248" s="89">
        <v>0</v>
      </c>
      <c r="C248" s="88">
        <v>0</v>
      </c>
      <c r="D248" s="88">
        <v>0</v>
      </c>
      <c r="E248" s="88">
        <v>0</v>
      </c>
      <c r="F248" s="88">
        <v>15</v>
      </c>
      <c r="G248" s="88">
        <v>0</v>
      </c>
      <c r="H248" s="87">
        <f t="shared" si="52"/>
        <v>15</v>
      </c>
    </row>
    <row r="249" spans="1:8" ht="15" customHeight="1" outlineLevel="2">
      <c r="A249" s="95" t="s">
        <v>358</v>
      </c>
      <c r="B249" s="98">
        <v>0</v>
      </c>
      <c r="C249" s="91">
        <v>0</v>
      </c>
      <c r="D249" s="90"/>
      <c r="E249" s="91">
        <v>0</v>
      </c>
      <c r="F249" s="91">
        <v>15</v>
      </c>
      <c r="G249" s="91">
        <v>0</v>
      </c>
      <c r="H249" s="99">
        <f t="shared" si="52"/>
        <v>15</v>
      </c>
    </row>
    <row r="250" spans="1:8" ht="15" customHeight="1" outlineLevel="1">
      <c r="A250" s="97" t="s">
        <v>158</v>
      </c>
      <c r="B250" s="89">
        <v>0</v>
      </c>
      <c r="C250" s="88">
        <v>0</v>
      </c>
      <c r="D250" s="88">
        <v>0</v>
      </c>
      <c r="E250" s="88">
        <v>0</v>
      </c>
      <c r="F250" s="88">
        <v>15</v>
      </c>
      <c r="G250" s="88">
        <v>0</v>
      </c>
      <c r="H250" s="87">
        <f t="shared" si="52"/>
        <v>15</v>
      </c>
    </row>
    <row r="251" spans="1:8" ht="15" customHeight="1" outlineLevel="2">
      <c r="A251" s="96" t="s">
        <v>715</v>
      </c>
      <c r="B251" s="98">
        <v>0</v>
      </c>
      <c r="C251" s="91">
        <v>0</v>
      </c>
      <c r="D251" s="90"/>
      <c r="E251" s="91">
        <v>0</v>
      </c>
      <c r="F251" s="91">
        <v>15</v>
      </c>
      <c r="G251" s="92">
        <v>0</v>
      </c>
      <c r="H251" s="99">
        <f t="shared" si="52"/>
        <v>15</v>
      </c>
    </row>
    <row r="252" spans="1:8" ht="15" customHeight="1" outlineLevel="1">
      <c r="A252" s="93" t="s">
        <v>359</v>
      </c>
      <c r="B252" s="89">
        <v>0</v>
      </c>
      <c r="C252" s="88">
        <v>0</v>
      </c>
      <c r="D252" s="88">
        <v>0</v>
      </c>
      <c r="E252" s="88">
        <v>0</v>
      </c>
      <c r="F252" s="88">
        <v>15</v>
      </c>
      <c r="G252" s="88">
        <v>0</v>
      </c>
      <c r="H252" s="87">
        <f t="shared" si="52"/>
        <v>15</v>
      </c>
    </row>
    <row r="253" spans="1:8" ht="15" customHeight="1" outlineLevel="2">
      <c r="A253" s="95" t="s">
        <v>360</v>
      </c>
      <c r="B253" s="98">
        <v>0</v>
      </c>
      <c r="C253" s="91">
        <v>0</v>
      </c>
      <c r="D253" s="90"/>
      <c r="E253" s="91">
        <v>0</v>
      </c>
      <c r="F253" s="91">
        <v>15</v>
      </c>
      <c r="G253" s="91">
        <v>0</v>
      </c>
      <c r="H253" s="99">
        <f t="shared" ref="H253:H284" si="53">SUM(B253:G253)</f>
        <v>15</v>
      </c>
    </row>
    <row r="254" spans="1:8" ht="15" customHeight="1" outlineLevel="1">
      <c r="A254" s="93" t="s">
        <v>361</v>
      </c>
      <c r="B254" s="89">
        <v>0</v>
      </c>
      <c r="C254" s="88">
        <v>0</v>
      </c>
      <c r="D254" s="88">
        <v>0</v>
      </c>
      <c r="E254" s="88">
        <v>0</v>
      </c>
      <c r="F254" s="88">
        <v>15</v>
      </c>
      <c r="G254" s="88">
        <v>0</v>
      </c>
      <c r="H254" s="87">
        <f t="shared" si="53"/>
        <v>15</v>
      </c>
    </row>
    <row r="255" spans="1:8" ht="15" customHeight="1" outlineLevel="2">
      <c r="A255" s="94" t="s">
        <v>362</v>
      </c>
      <c r="B255" s="98">
        <v>0</v>
      </c>
      <c r="C255" s="91">
        <v>0</v>
      </c>
      <c r="D255" s="90"/>
      <c r="E255" s="91">
        <v>0</v>
      </c>
      <c r="F255" s="91">
        <v>15</v>
      </c>
      <c r="G255" s="91">
        <v>0</v>
      </c>
      <c r="H255" s="99">
        <f t="shared" si="53"/>
        <v>15</v>
      </c>
    </row>
    <row r="256" spans="1:8" ht="15" customHeight="1" outlineLevel="1">
      <c r="A256" s="93" t="s">
        <v>363</v>
      </c>
      <c r="B256" s="89">
        <v>0</v>
      </c>
      <c r="C256" s="88">
        <v>0</v>
      </c>
      <c r="D256" s="88">
        <v>0</v>
      </c>
      <c r="E256" s="88">
        <v>0</v>
      </c>
      <c r="F256" s="88">
        <v>15</v>
      </c>
      <c r="G256" s="88">
        <v>0</v>
      </c>
      <c r="H256" s="87">
        <f t="shared" si="53"/>
        <v>15</v>
      </c>
    </row>
    <row r="257" spans="1:8" ht="15" customHeight="1" outlineLevel="2">
      <c r="A257" s="95" t="s">
        <v>364</v>
      </c>
      <c r="B257" s="98">
        <v>0</v>
      </c>
      <c r="C257" s="91">
        <v>0</v>
      </c>
      <c r="D257" s="90"/>
      <c r="E257" s="91">
        <v>0</v>
      </c>
      <c r="F257" s="91">
        <v>15</v>
      </c>
      <c r="G257" s="91">
        <v>0</v>
      </c>
      <c r="H257" s="99">
        <f t="shared" si="53"/>
        <v>15</v>
      </c>
    </row>
    <row r="258" spans="1:8" ht="15" customHeight="1" outlineLevel="1">
      <c r="A258" s="93" t="s">
        <v>365</v>
      </c>
      <c r="B258" s="89">
        <v>0</v>
      </c>
      <c r="C258" s="88">
        <v>0</v>
      </c>
      <c r="D258" s="88">
        <v>0</v>
      </c>
      <c r="E258" s="88">
        <v>0</v>
      </c>
      <c r="F258" s="88">
        <v>15</v>
      </c>
      <c r="G258" s="88">
        <v>0</v>
      </c>
      <c r="H258" s="87">
        <f t="shared" si="53"/>
        <v>15</v>
      </c>
    </row>
    <row r="259" spans="1:8" ht="15" customHeight="1" outlineLevel="2">
      <c r="A259" s="95" t="s">
        <v>366</v>
      </c>
      <c r="B259" s="98">
        <v>0</v>
      </c>
      <c r="C259" s="91">
        <v>0</v>
      </c>
      <c r="D259" s="90"/>
      <c r="E259" s="91">
        <v>0</v>
      </c>
      <c r="F259" s="91">
        <v>15</v>
      </c>
      <c r="G259" s="91">
        <v>0</v>
      </c>
      <c r="H259" s="99">
        <f t="shared" si="53"/>
        <v>15</v>
      </c>
    </row>
    <row r="260" spans="1:8" ht="15" customHeight="1" outlineLevel="1">
      <c r="A260" s="93" t="s">
        <v>367</v>
      </c>
      <c r="B260" s="89">
        <v>0</v>
      </c>
      <c r="C260" s="88">
        <v>0</v>
      </c>
      <c r="D260" s="88">
        <v>0</v>
      </c>
      <c r="E260" s="88">
        <v>0</v>
      </c>
      <c r="F260" s="88">
        <v>15</v>
      </c>
      <c r="G260" s="88">
        <v>0</v>
      </c>
      <c r="H260" s="87">
        <f t="shared" si="53"/>
        <v>15</v>
      </c>
    </row>
    <row r="261" spans="1:8" ht="15" customHeight="1" outlineLevel="2">
      <c r="A261" s="95" t="s">
        <v>368</v>
      </c>
      <c r="B261" s="98">
        <v>0</v>
      </c>
      <c r="C261" s="91">
        <v>0</v>
      </c>
      <c r="D261" s="90"/>
      <c r="E261" s="91">
        <v>0</v>
      </c>
      <c r="F261" s="91">
        <v>15</v>
      </c>
      <c r="G261" s="91">
        <v>0</v>
      </c>
      <c r="H261" s="99">
        <f t="shared" si="53"/>
        <v>15</v>
      </c>
    </row>
    <row r="262" spans="1:8" ht="15" customHeight="1" outlineLevel="1">
      <c r="A262" s="97" t="s">
        <v>159</v>
      </c>
      <c r="B262" s="89">
        <v>0</v>
      </c>
      <c r="C262" s="88">
        <v>0</v>
      </c>
      <c r="D262" s="88">
        <v>0</v>
      </c>
      <c r="E262" s="88">
        <v>0</v>
      </c>
      <c r="F262" s="88">
        <v>15</v>
      </c>
      <c r="G262" s="88">
        <v>0</v>
      </c>
      <c r="H262" s="87">
        <f t="shared" si="53"/>
        <v>15</v>
      </c>
    </row>
    <row r="263" spans="1:8" ht="15" customHeight="1" outlineLevel="2">
      <c r="A263" s="95" t="s">
        <v>369</v>
      </c>
      <c r="B263" s="98">
        <v>0</v>
      </c>
      <c r="C263" s="91">
        <v>0</v>
      </c>
      <c r="D263" s="90"/>
      <c r="E263" s="91">
        <v>0</v>
      </c>
      <c r="F263" s="91">
        <v>15</v>
      </c>
      <c r="G263" s="92">
        <v>0</v>
      </c>
      <c r="H263" s="99">
        <f t="shared" si="53"/>
        <v>15</v>
      </c>
    </row>
    <row r="264" spans="1:8" ht="15" customHeight="1" outlineLevel="1">
      <c r="A264" s="97" t="s">
        <v>160</v>
      </c>
      <c r="B264" s="89">
        <v>0</v>
      </c>
      <c r="C264" s="88">
        <v>0</v>
      </c>
      <c r="D264" s="88">
        <v>0</v>
      </c>
      <c r="E264" s="88">
        <v>0</v>
      </c>
      <c r="F264" s="88">
        <v>15</v>
      </c>
      <c r="G264" s="88">
        <v>0</v>
      </c>
      <c r="H264" s="87">
        <f t="shared" si="53"/>
        <v>15</v>
      </c>
    </row>
    <row r="265" spans="1:8" ht="15" customHeight="1" outlineLevel="2">
      <c r="A265" s="95" t="s">
        <v>370</v>
      </c>
      <c r="B265" s="98">
        <v>0</v>
      </c>
      <c r="C265" s="91">
        <v>0</v>
      </c>
      <c r="D265" s="90"/>
      <c r="E265" s="91">
        <v>0</v>
      </c>
      <c r="F265" s="91">
        <v>15</v>
      </c>
      <c r="G265" s="92">
        <v>0</v>
      </c>
      <c r="H265" s="99">
        <f t="shared" si="53"/>
        <v>15</v>
      </c>
    </row>
    <row r="266" spans="1:8" ht="15" customHeight="1" outlineLevel="1">
      <c r="A266" s="93" t="s">
        <v>371</v>
      </c>
      <c r="B266" s="89">
        <v>0</v>
      </c>
      <c r="C266" s="88">
        <v>0</v>
      </c>
      <c r="D266" s="88">
        <v>0</v>
      </c>
      <c r="E266" s="88">
        <v>0</v>
      </c>
      <c r="F266" s="88">
        <v>15</v>
      </c>
      <c r="G266" s="88">
        <v>0</v>
      </c>
      <c r="H266" s="87">
        <f t="shared" si="53"/>
        <v>15</v>
      </c>
    </row>
    <row r="267" spans="1:8" ht="15" customHeight="1" outlineLevel="2">
      <c r="A267" s="95" t="s">
        <v>372</v>
      </c>
      <c r="B267" s="98">
        <v>0</v>
      </c>
      <c r="C267" s="91">
        <v>0</v>
      </c>
      <c r="D267" s="90"/>
      <c r="E267" s="91">
        <v>0</v>
      </c>
      <c r="F267" s="91">
        <v>15</v>
      </c>
      <c r="G267" s="91">
        <v>0</v>
      </c>
      <c r="H267" s="99">
        <f t="shared" si="53"/>
        <v>15</v>
      </c>
    </row>
    <row r="268" spans="1:8" ht="15" customHeight="1" outlineLevel="1">
      <c r="A268" s="93" t="s">
        <v>373</v>
      </c>
      <c r="B268" s="89">
        <v>0</v>
      </c>
      <c r="C268" s="88">
        <v>0</v>
      </c>
      <c r="D268" s="88">
        <v>0</v>
      </c>
      <c r="E268" s="88">
        <v>0</v>
      </c>
      <c r="F268" s="88">
        <v>15</v>
      </c>
      <c r="G268" s="88">
        <v>0</v>
      </c>
      <c r="H268" s="87">
        <f t="shared" si="53"/>
        <v>15</v>
      </c>
    </row>
    <row r="269" spans="1:8" ht="15" customHeight="1" outlineLevel="2">
      <c r="A269" s="95" t="s">
        <v>374</v>
      </c>
      <c r="B269" s="98">
        <v>0</v>
      </c>
      <c r="C269" s="91">
        <v>0</v>
      </c>
      <c r="D269" s="90"/>
      <c r="E269" s="91">
        <v>0</v>
      </c>
      <c r="F269" s="91">
        <v>15</v>
      </c>
      <c r="G269" s="91">
        <v>0</v>
      </c>
      <c r="H269" s="99">
        <f t="shared" si="53"/>
        <v>15</v>
      </c>
    </row>
    <row r="270" spans="1:8" ht="15" customHeight="1" outlineLevel="1">
      <c r="A270" s="93" t="s">
        <v>375</v>
      </c>
      <c r="B270" s="89">
        <v>0</v>
      </c>
      <c r="C270" s="88">
        <v>0</v>
      </c>
      <c r="D270" s="88">
        <v>0</v>
      </c>
      <c r="E270" s="88">
        <v>0</v>
      </c>
      <c r="F270" s="88">
        <v>15</v>
      </c>
      <c r="G270" s="88">
        <v>0</v>
      </c>
      <c r="H270" s="87">
        <f t="shared" si="53"/>
        <v>15</v>
      </c>
    </row>
    <row r="271" spans="1:8" ht="15" customHeight="1" outlineLevel="2">
      <c r="A271" s="95" t="s">
        <v>376</v>
      </c>
      <c r="B271" s="98">
        <v>0</v>
      </c>
      <c r="C271" s="91">
        <v>0</v>
      </c>
      <c r="D271" s="90"/>
      <c r="E271" s="91">
        <v>0</v>
      </c>
      <c r="F271" s="91">
        <v>15</v>
      </c>
      <c r="G271" s="91">
        <v>0</v>
      </c>
      <c r="H271" s="99">
        <f t="shared" si="53"/>
        <v>15</v>
      </c>
    </row>
    <row r="272" spans="1:8" ht="15" customHeight="1" outlineLevel="1">
      <c r="A272" s="93" t="s">
        <v>377</v>
      </c>
      <c r="B272" s="89">
        <v>0</v>
      </c>
      <c r="C272" s="88">
        <v>0</v>
      </c>
      <c r="D272" s="88">
        <v>0</v>
      </c>
      <c r="E272" s="88">
        <v>0</v>
      </c>
      <c r="F272" s="88">
        <v>15</v>
      </c>
      <c r="G272" s="88">
        <v>0</v>
      </c>
      <c r="H272" s="87">
        <f t="shared" si="53"/>
        <v>15</v>
      </c>
    </row>
    <row r="273" spans="1:8" ht="15" customHeight="1" outlineLevel="2">
      <c r="A273" s="95" t="s">
        <v>378</v>
      </c>
      <c r="B273" s="98">
        <v>0</v>
      </c>
      <c r="C273" s="91">
        <v>0</v>
      </c>
      <c r="D273" s="90"/>
      <c r="E273" s="91">
        <v>0</v>
      </c>
      <c r="F273" s="91">
        <v>15</v>
      </c>
      <c r="G273" s="91">
        <v>0</v>
      </c>
      <c r="H273" s="99">
        <f t="shared" si="53"/>
        <v>15</v>
      </c>
    </row>
    <row r="274" spans="1:8" ht="15" customHeight="1" outlineLevel="1">
      <c r="A274" s="93" t="s">
        <v>161</v>
      </c>
      <c r="B274" s="89">
        <v>0</v>
      </c>
      <c r="C274" s="88">
        <v>0</v>
      </c>
      <c r="D274" s="88">
        <v>0</v>
      </c>
      <c r="E274" s="88">
        <v>0</v>
      </c>
      <c r="F274" s="88">
        <v>15</v>
      </c>
      <c r="G274" s="88">
        <v>0</v>
      </c>
      <c r="H274" s="87">
        <f t="shared" si="53"/>
        <v>15</v>
      </c>
    </row>
    <row r="275" spans="1:8" ht="15" customHeight="1" outlineLevel="2">
      <c r="A275" s="95" t="s">
        <v>379</v>
      </c>
      <c r="B275" s="98">
        <v>0</v>
      </c>
      <c r="C275" s="91">
        <v>0</v>
      </c>
      <c r="D275" s="90"/>
      <c r="E275" s="91">
        <v>0</v>
      </c>
      <c r="F275" s="91">
        <v>15</v>
      </c>
      <c r="G275" s="92">
        <v>0</v>
      </c>
      <c r="H275" s="99">
        <f t="shared" si="53"/>
        <v>15</v>
      </c>
    </row>
    <row r="276" spans="1:8" ht="15" customHeight="1" outlineLevel="1">
      <c r="A276" s="93" t="s">
        <v>162</v>
      </c>
      <c r="B276" s="89">
        <v>0</v>
      </c>
      <c r="C276" s="88">
        <v>0</v>
      </c>
      <c r="D276" s="88">
        <v>0</v>
      </c>
      <c r="E276" s="88">
        <v>0</v>
      </c>
      <c r="F276" s="88">
        <v>15</v>
      </c>
      <c r="G276" s="88">
        <v>0</v>
      </c>
      <c r="H276" s="87">
        <f t="shared" si="53"/>
        <v>15</v>
      </c>
    </row>
    <row r="277" spans="1:8" ht="15" customHeight="1" outlineLevel="2">
      <c r="A277" s="95" t="s">
        <v>380</v>
      </c>
      <c r="B277" s="98">
        <v>0</v>
      </c>
      <c r="C277" s="91">
        <v>0</v>
      </c>
      <c r="D277" s="90"/>
      <c r="E277" s="91">
        <v>0</v>
      </c>
      <c r="F277" s="91">
        <v>15</v>
      </c>
      <c r="G277" s="92">
        <v>0</v>
      </c>
      <c r="H277" s="99">
        <f t="shared" si="53"/>
        <v>15</v>
      </c>
    </row>
    <row r="278" spans="1:8" ht="15" customHeight="1" outlineLevel="1">
      <c r="A278" s="93" t="s">
        <v>163</v>
      </c>
      <c r="B278" s="89">
        <v>0</v>
      </c>
      <c r="C278" s="88">
        <v>0</v>
      </c>
      <c r="D278" s="88">
        <v>0</v>
      </c>
      <c r="E278" s="88">
        <v>0</v>
      </c>
      <c r="F278" s="88">
        <v>15</v>
      </c>
      <c r="G278" s="88">
        <v>0</v>
      </c>
      <c r="H278" s="87">
        <f t="shared" si="53"/>
        <v>15</v>
      </c>
    </row>
    <row r="279" spans="1:8" ht="15" customHeight="1" outlineLevel="2">
      <c r="A279" s="95" t="s">
        <v>381</v>
      </c>
      <c r="B279" s="98">
        <v>0</v>
      </c>
      <c r="C279" s="91">
        <v>0</v>
      </c>
      <c r="D279" s="90"/>
      <c r="E279" s="91">
        <v>0</v>
      </c>
      <c r="F279" s="91">
        <v>15</v>
      </c>
      <c r="G279" s="92">
        <v>0</v>
      </c>
      <c r="H279" s="99">
        <f t="shared" si="53"/>
        <v>15</v>
      </c>
    </row>
    <row r="280" spans="1:8" ht="15" customHeight="1" outlineLevel="1">
      <c r="A280" s="93" t="s">
        <v>382</v>
      </c>
      <c r="B280" s="89">
        <v>0</v>
      </c>
      <c r="C280" s="88">
        <v>0</v>
      </c>
      <c r="D280" s="88">
        <v>0</v>
      </c>
      <c r="E280" s="88">
        <v>0</v>
      </c>
      <c r="F280" s="88">
        <v>15</v>
      </c>
      <c r="G280" s="88">
        <v>0</v>
      </c>
      <c r="H280" s="87">
        <f t="shared" si="53"/>
        <v>15</v>
      </c>
    </row>
    <row r="281" spans="1:8" ht="15" customHeight="1" outlineLevel="2">
      <c r="A281" s="95" t="s">
        <v>383</v>
      </c>
      <c r="B281" s="98">
        <v>0</v>
      </c>
      <c r="C281" s="91">
        <v>0</v>
      </c>
      <c r="D281" s="90"/>
      <c r="E281" s="91">
        <v>0</v>
      </c>
      <c r="F281" s="91">
        <v>15</v>
      </c>
      <c r="G281" s="91">
        <v>0</v>
      </c>
      <c r="H281" s="99">
        <f t="shared" si="53"/>
        <v>15</v>
      </c>
    </row>
    <row r="282" spans="1:8" ht="15" customHeight="1" outlineLevel="1">
      <c r="A282" s="97" t="s">
        <v>164</v>
      </c>
      <c r="B282" s="89">
        <v>0</v>
      </c>
      <c r="C282" s="88">
        <v>0</v>
      </c>
      <c r="D282" s="88">
        <v>0</v>
      </c>
      <c r="E282" s="88">
        <v>0</v>
      </c>
      <c r="F282" s="88">
        <v>15</v>
      </c>
      <c r="G282" s="88">
        <v>0</v>
      </c>
      <c r="H282" s="87">
        <f t="shared" si="53"/>
        <v>15</v>
      </c>
    </row>
    <row r="283" spans="1:8" ht="15" customHeight="1" outlineLevel="2">
      <c r="A283" s="94" t="s">
        <v>384</v>
      </c>
      <c r="B283" s="98">
        <v>0</v>
      </c>
      <c r="C283" s="91">
        <v>0</v>
      </c>
      <c r="D283" s="90"/>
      <c r="E283" s="91">
        <v>0</v>
      </c>
      <c r="F283" s="91">
        <v>15</v>
      </c>
      <c r="G283" s="91">
        <v>0</v>
      </c>
      <c r="H283" s="99">
        <f t="shared" si="53"/>
        <v>15</v>
      </c>
    </row>
    <row r="284" spans="1:8" ht="15" customHeight="1" outlineLevel="1">
      <c r="A284" s="97" t="s">
        <v>165</v>
      </c>
      <c r="B284" s="89">
        <v>0</v>
      </c>
      <c r="C284" s="88">
        <v>0</v>
      </c>
      <c r="D284" s="88">
        <v>0</v>
      </c>
      <c r="E284" s="88">
        <v>0</v>
      </c>
      <c r="F284" s="88">
        <v>15</v>
      </c>
      <c r="G284" s="88">
        <v>0</v>
      </c>
      <c r="H284" s="87">
        <f t="shared" si="53"/>
        <v>15</v>
      </c>
    </row>
    <row r="285" spans="1:8" ht="15" customHeight="1" outlineLevel="2">
      <c r="A285" s="95" t="s">
        <v>385</v>
      </c>
      <c r="B285" s="98">
        <v>0</v>
      </c>
      <c r="C285" s="91">
        <v>0</v>
      </c>
      <c r="D285" s="90"/>
      <c r="E285" s="91">
        <v>0</v>
      </c>
      <c r="F285" s="91">
        <v>15</v>
      </c>
      <c r="G285" s="91">
        <v>0</v>
      </c>
      <c r="H285" s="99">
        <f t="shared" ref="H285:H316" si="54">SUM(B285:G285)</f>
        <v>15</v>
      </c>
    </row>
    <row r="286" spans="1:8" ht="15" customHeight="1" outlineLevel="1">
      <c r="A286" s="93" t="s">
        <v>166</v>
      </c>
      <c r="B286" s="89">
        <v>0</v>
      </c>
      <c r="C286" s="88">
        <v>0</v>
      </c>
      <c r="D286" s="88">
        <v>0</v>
      </c>
      <c r="E286" s="88">
        <v>0</v>
      </c>
      <c r="F286" s="88">
        <v>15</v>
      </c>
      <c r="G286" s="88">
        <v>0</v>
      </c>
      <c r="H286" s="87">
        <f t="shared" si="54"/>
        <v>15</v>
      </c>
    </row>
    <row r="287" spans="1:8" ht="15" customHeight="1" outlineLevel="2">
      <c r="A287" s="95" t="s">
        <v>386</v>
      </c>
      <c r="B287" s="98">
        <v>0</v>
      </c>
      <c r="C287" s="91">
        <v>0</v>
      </c>
      <c r="D287" s="90"/>
      <c r="E287" s="91">
        <v>0</v>
      </c>
      <c r="F287" s="91">
        <v>15</v>
      </c>
      <c r="G287" s="92">
        <v>0</v>
      </c>
      <c r="H287" s="99">
        <f t="shared" si="54"/>
        <v>15</v>
      </c>
    </row>
    <row r="288" spans="1:8" ht="15" customHeight="1" outlineLevel="1">
      <c r="A288" s="97" t="s">
        <v>167</v>
      </c>
      <c r="B288" s="89">
        <v>0</v>
      </c>
      <c r="C288" s="88">
        <v>0</v>
      </c>
      <c r="D288" s="88">
        <v>0</v>
      </c>
      <c r="E288" s="88">
        <v>0</v>
      </c>
      <c r="F288" s="88">
        <v>15</v>
      </c>
      <c r="G288" s="88">
        <v>0</v>
      </c>
      <c r="H288" s="87">
        <f t="shared" si="54"/>
        <v>15</v>
      </c>
    </row>
    <row r="289" spans="1:8" ht="15" customHeight="1" outlineLevel="2">
      <c r="A289" s="95" t="s">
        <v>387</v>
      </c>
      <c r="B289" s="98">
        <v>0</v>
      </c>
      <c r="C289" s="91">
        <v>0</v>
      </c>
      <c r="D289" s="90"/>
      <c r="E289" s="91">
        <v>0</v>
      </c>
      <c r="F289" s="91">
        <v>15</v>
      </c>
      <c r="G289" s="92">
        <v>0</v>
      </c>
      <c r="H289" s="99">
        <f t="shared" si="54"/>
        <v>15</v>
      </c>
    </row>
    <row r="290" spans="1:8" ht="15" customHeight="1" outlineLevel="1">
      <c r="A290" s="97" t="s">
        <v>168</v>
      </c>
      <c r="B290" s="89">
        <v>0</v>
      </c>
      <c r="C290" s="88">
        <v>0</v>
      </c>
      <c r="D290" s="88">
        <v>0</v>
      </c>
      <c r="E290" s="88">
        <v>0</v>
      </c>
      <c r="F290" s="88">
        <v>15</v>
      </c>
      <c r="G290" s="88">
        <v>0</v>
      </c>
      <c r="H290" s="87">
        <f t="shared" si="54"/>
        <v>15</v>
      </c>
    </row>
    <row r="291" spans="1:8" ht="15" customHeight="1" outlineLevel="2">
      <c r="A291" s="95" t="s">
        <v>388</v>
      </c>
      <c r="B291" s="98">
        <v>0</v>
      </c>
      <c r="C291" s="91">
        <v>0</v>
      </c>
      <c r="D291" s="90"/>
      <c r="E291" s="91">
        <v>0</v>
      </c>
      <c r="F291" s="91">
        <v>15</v>
      </c>
      <c r="G291" s="92">
        <v>0</v>
      </c>
      <c r="H291" s="99">
        <f t="shared" si="54"/>
        <v>15</v>
      </c>
    </row>
    <row r="292" spans="1:8" ht="15" customHeight="1" outlineLevel="1">
      <c r="A292" s="93" t="s">
        <v>389</v>
      </c>
      <c r="B292" s="89">
        <v>0</v>
      </c>
      <c r="C292" s="88">
        <v>0</v>
      </c>
      <c r="D292" s="88">
        <v>0</v>
      </c>
      <c r="E292" s="88">
        <v>0</v>
      </c>
      <c r="F292" s="88">
        <v>15</v>
      </c>
      <c r="G292" s="88">
        <v>0</v>
      </c>
      <c r="H292" s="87">
        <f t="shared" si="54"/>
        <v>15</v>
      </c>
    </row>
    <row r="293" spans="1:8" ht="15" customHeight="1" outlineLevel="2">
      <c r="A293" s="95" t="s">
        <v>390</v>
      </c>
      <c r="B293" s="98">
        <v>0</v>
      </c>
      <c r="C293" s="91">
        <v>0</v>
      </c>
      <c r="D293" s="90"/>
      <c r="E293" s="91">
        <v>0</v>
      </c>
      <c r="F293" s="91">
        <v>15</v>
      </c>
      <c r="G293" s="91">
        <v>0</v>
      </c>
      <c r="H293" s="99">
        <f t="shared" si="54"/>
        <v>15</v>
      </c>
    </row>
    <row r="294" spans="1:8" ht="15" customHeight="1" outlineLevel="1">
      <c r="A294" s="93" t="s">
        <v>391</v>
      </c>
      <c r="B294" s="89">
        <v>0</v>
      </c>
      <c r="C294" s="88">
        <v>0</v>
      </c>
      <c r="D294" s="88">
        <v>0</v>
      </c>
      <c r="E294" s="88">
        <v>0</v>
      </c>
      <c r="F294" s="88">
        <v>15</v>
      </c>
      <c r="G294" s="88">
        <v>0</v>
      </c>
      <c r="H294" s="87">
        <f t="shared" si="54"/>
        <v>15</v>
      </c>
    </row>
    <row r="295" spans="1:8" ht="15" customHeight="1" outlineLevel="2">
      <c r="A295" s="95" t="s">
        <v>392</v>
      </c>
      <c r="B295" s="98">
        <v>0</v>
      </c>
      <c r="C295" s="91">
        <v>0</v>
      </c>
      <c r="D295" s="90"/>
      <c r="E295" s="91">
        <v>0</v>
      </c>
      <c r="F295" s="91">
        <v>15</v>
      </c>
      <c r="G295" s="91">
        <v>0</v>
      </c>
      <c r="H295" s="99">
        <f t="shared" si="54"/>
        <v>15</v>
      </c>
    </row>
    <row r="296" spans="1:8" ht="15" customHeight="1" outlineLevel="1">
      <c r="A296" s="93" t="s">
        <v>393</v>
      </c>
      <c r="B296" s="89">
        <v>0</v>
      </c>
      <c r="C296" s="88">
        <v>0</v>
      </c>
      <c r="D296" s="88">
        <v>0</v>
      </c>
      <c r="E296" s="88">
        <v>0</v>
      </c>
      <c r="F296" s="88">
        <v>15</v>
      </c>
      <c r="G296" s="88">
        <v>0</v>
      </c>
      <c r="H296" s="87">
        <f t="shared" si="54"/>
        <v>15</v>
      </c>
    </row>
    <row r="297" spans="1:8" ht="15" customHeight="1" outlineLevel="2">
      <c r="A297" s="95" t="s">
        <v>394</v>
      </c>
      <c r="B297" s="98">
        <v>0</v>
      </c>
      <c r="C297" s="91">
        <v>0</v>
      </c>
      <c r="D297" s="90"/>
      <c r="E297" s="91">
        <v>0</v>
      </c>
      <c r="F297" s="91">
        <v>15</v>
      </c>
      <c r="G297" s="91">
        <v>0</v>
      </c>
      <c r="H297" s="99">
        <f t="shared" si="54"/>
        <v>15</v>
      </c>
    </row>
    <row r="298" spans="1:8" ht="15" customHeight="1" outlineLevel="1">
      <c r="A298" s="93" t="s">
        <v>395</v>
      </c>
      <c r="B298" s="89">
        <v>0</v>
      </c>
      <c r="C298" s="88">
        <v>0</v>
      </c>
      <c r="D298" s="88">
        <v>0</v>
      </c>
      <c r="E298" s="88">
        <v>0</v>
      </c>
      <c r="F298" s="88">
        <v>15</v>
      </c>
      <c r="G298" s="88">
        <v>0</v>
      </c>
      <c r="H298" s="87">
        <f t="shared" si="54"/>
        <v>15</v>
      </c>
    </row>
    <row r="299" spans="1:8" ht="15" customHeight="1" outlineLevel="2">
      <c r="A299" s="94" t="s">
        <v>396</v>
      </c>
      <c r="B299" s="89">
        <v>0</v>
      </c>
      <c r="C299" s="88">
        <v>0</v>
      </c>
      <c r="D299" s="101"/>
      <c r="E299" s="88">
        <v>0</v>
      </c>
      <c r="F299" s="88">
        <v>15</v>
      </c>
      <c r="G299" s="88">
        <v>0</v>
      </c>
      <c r="H299" s="87">
        <f t="shared" si="54"/>
        <v>15</v>
      </c>
    </row>
    <row r="300" spans="1:8" ht="15" customHeight="1" outlineLevel="1">
      <c r="A300" s="93" t="s">
        <v>397</v>
      </c>
      <c r="B300" s="89">
        <v>0</v>
      </c>
      <c r="C300" s="88">
        <v>0</v>
      </c>
      <c r="D300" s="88">
        <v>0</v>
      </c>
      <c r="E300" s="88">
        <v>0</v>
      </c>
      <c r="F300" s="88">
        <v>15</v>
      </c>
      <c r="G300" s="88">
        <v>0</v>
      </c>
      <c r="H300" s="87">
        <f t="shared" si="54"/>
        <v>15</v>
      </c>
    </row>
    <row r="301" spans="1:8" ht="15" customHeight="1" outlineLevel="2">
      <c r="A301" s="94" t="s">
        <v>398</v>
      </c>
      <c r="B301" s="98">
        <v>0</v>
      </c>
      <c r="C301" s="91">
        <v>0</v>
      </c>
      <c r="D301" s="90"/>
      <c r="E301" s="91">
        <v>0</v>
      </c>
      <c r="F301" s="91">
        <v>15</v>
      </c>
      <c r="G301" s="91">
        <v>0</v>
      </c>
      <c r="H301" s="99">
        <f t="shared" si="54"/>
        <v>15</v>
      </c>
    </row>
    <row r="302" spans="1:8" ht="15" customHeight="1" outlineLevel="1">
      <c r="A302" s="93" t="s">
        <v>399</v>
      </c>
      <c r="B302" s="89">
        <v>0</v>
      </c>
      <c r="C302" s="88">
        <v>0</v>
      </c>
      <c r="D302" s="88">
        <v>0</v>
      </c>
      <c r="E302" s="88">
        <v>0</v>
      </c>
      <c r="F302" s="88">
        <v>15</v>
      </c>
      <c r="G302" s="88">
        <v>0</v>
      </c>
      <c r="H302" s="87">
        <f t="shared" si="54"/>
        <v>15</v>
      </c>
    </row>
    <row r="303" spans="1:8" ht="15" customHeight="1" outlineLevel="2">
      <c r="A303" s="94" t="s">
        <v>400</v>
      </c>
      <c r="B303" s="98">
        <v>0</v>
      </c>
      <c r="C303" s="91">
        <v>0</v>
      </c>
      <c r="D303" s="90"/>
      <c r="E303" s="91">
        <v>0</v>
      </c>
      <c r="F303" s="91">
        <v>15</v>
      </c>
      <c r="G303" s="91">
        <v>0</v>
      </c>
      <c r="H303" s="99">
        <f t="shared" si="54"/>
        <v>15</v>
      </c>
    </row>
    <row r="304" spans="1:8" ht="15" customHeight="1" outlineLevel="1">
      <c r="A304" s="93" t="s">
        <v>401</v>
      </c>
      <c r="B304" s="89">
        <v>0</v>
      </c>
      <c r="C304" s="88">
        <v>0</v>
      </c>
      <c r="D304" s="88">
        <v>0</v>
      </c>
      <c r="E304" s="88">
        <v>0</v>
      </c>
      <c r="F304" s="88">
        <v>15</v>
      </c>
      <c r="G304" s="88">
        <v>0</v>
      </c>
      <c r="H304" s="87">
        <f t="shared" si="54"/>
        <v>15</v>
      </c>
    </row>
    <row r="305" spans="1:8" ht="15" customHeight="1" outlineLevel="2">
      <c r="A305" s="94" t="s">
        <v>402</v>
      </c>
      <c r="B305" s="98">
        <v>0</v>
      </c>
      <c r="C305" s="91">
        <v>0</v>
      </c>
      <c r="D305" s="90"/>
      <c r="E305" s="91">
        <v>0</v>
      </c>
      <c r="F305" s="91">
        <v>15</v>
      </c>
      <c r="G305" s="91">
        <v>0</v>
      </c>
      <c r="H305" s="99">
        <f t="shared" si="54"/>
        <v>15</v>
      </c>
    </row>
    <row r="306" spans="1:8" ht="15" customHeight="1" outlineLevel="1">
      <c r="A306" s="93" t="s">
        <v>403</v>
      </c>
      <c r="B306" s="89">
        <v>0</v>
      </c>
      <c r="C306" s="88">
        <v>0</v>
      </c>
      <c r="D306" s="88">
        <v>0</v>
      </c>
      <c r="E306" s="88">
        <v>0</v>
      </c>
      <c r="F306" s="88">
        <v>15</v>
      </c>
      <c r="G306" s="88">
        <v>0</v>
      </c>
      <c r="H306" s="87">
        <f t="shared" si="54"/>
        <v>15</v>
      </c>
    </row>
    <row r="307" spans="1:8" ht="15" customHeight="1" outlineLevel="2">
      <c r="A307" s="94" t="s">
        <v>716</v>
      </c>
      <c r="B307" s="98">
        <v>0</v>
      </c>
      <c r="C307" s="91">
        <v>0</v>
      </c>
      <c r="D307" s="90"/>
      <c r="E307" s="91">
        <v>0</v>
      </c>
      <c r="F307" s="91">
        <v>15</v>
      </c>
      <c r="G307" s="91">
        <v>0</v>
      </c>
      <c r="H307" s="99">
        <f t="shared" si="54"/>
        <v>15</v>
      </c>
    </row>
    <row r="308" spans="1:8" ht="15" customHeight="1" outlineLevel="1">
      <c r="A308" s="97" t="s">
        <v>170</v>
      </c>
      <c r="B308" s="89">
        <v>0</v>
      </c>
      <c r="C308" s="88">
        <v>0</v>
      </c>
      <c r="D308" s="88">
        <v>0</v>
      </c>
      <c r="E308" s="88">
        <v>0</v>
      </c>
      <c r="F308" s="88">
        <v>15</v>
      </c>
      <c r="G308" s="88">
        <v>0</v>
      </c>
      <c r="H308" s="87">
        <f t="shared" si="54"/>
        <v>15</v>
      </c>
    </row>
    <row r="309" spans="1:8" ht="15" customHeight="1" outlineLevel="2">
      <c r="A309" s="95" t="s">
        <v>404</v>
      </c>
      <c r="B309" s="98">
        <v>0</v>
      </c>
      <c r="C309" s="91">
        <v>0</v>
      </c>
      <c r="D309" s="90"/>
      <c r="E309" s="91">
        <v>0</v>
      </c>
      <c r="F309" s="91">
        <v>15</v>
      </c>
      <c r="G309" s="91">
        <v>0</v>
      </c>
      <c r="H309" s="99">
        <f t="shared" si="54"/>
        <v>15</v>
      </c>
    </row>
    <row r="310" spans="1:8" ht="15" customHeight="1" outlineLevel="1">
      <c r="A310" s="93" t="s">
        <v>405</v>
      </c>
      <c r="B310" s="89">
        <v>0</v>
      </c>
      <c r="C310" s="88">
        <v>0</v>
      </c>
      <c r="D310" s="88">
        <v>0</v>
      </c>
      <c r="E310" s="88">
        <v>0</v>
      </c>
      <c r="F310" s="88">
        <v>15</v>
      </c>
      <c r="G310" s="88">
        <v>0</v>
      </c>
      <c r="H310" s="87">
        <f t="shared" si="54"/>
        <v>15</v>
      </c>
    </row>
    <row r="311" spans="1:8" ht="15" customHeight="1" outlineLevel="2">
      <c r="A311" s="95" t="s">
        <v>406</v>
      </c>
      <c r="B311" s="98">
        <v>0</v>
      </c>
      <c r="C311" s="91">
        <v>0</v>
      </c>
      <c r="D311" s="90"/>
      <c r="E311" s="91">
        <v>0</v>
      </c>
      <c r="F311" s="91">
        <v>15</v>
      </c>
      <c r="G311" s="91">
        <v>0</v>
      </c>
      <c r="H311" s="99">
        <f t="shared" si="54"/>
        <v>15</v>
      </c>
    </row>
    <row r="312" spans="1:8" ht="15" customHeight="1" outlineLevel="1">
      <c r="A312" s="93" t="s">
        <v>407</v>
      </c>
      <c r="B312" s="89">
        <v>0</v>
      </c>
      <c r="C312" s="88">
        <v>0</v>
      </c>
      <c r="D312" s="88">
        <v>0</v>
      </c>
      <c r="E312" s="88">
        <v>0</v>
      </c>
      <c r="F312" s="88">
        <v>15</v>
      </c>
      <c r="G312" s="88">
        <v>0</v>
      </c>
      <c r="H312" s="87">
        <f t="shared" si="54"/>
        <v>15</v>
      </c>
    </row>
    <row r="313" spans="1:8" ht="15" customHeight="1" outlineLevel="2">
      <c r="A313" s="95" t="s">
        <v>408</v>
      </c>
      <c r="B313" s="98">
        <v>0</v>
      </c>
      <c r="C313" s="91">
        <v>0</v>
      </c>
      <c r="D313" s="90"/>
      <c r="E313" s="91">
        <v>0</v>
      </c>
      <c r="F313" s="91">
        <v>15</v>
      </c>
      <c r="G313" s="91">
        <v>0</v>
      </c>
      <c r="H313" s="99">
        <f t="shared" si="54"/>
        <v>15</v>
      </c>
    </row>
    <row r="314" spans="1:8" ht="15" customHeight="1" outlineLevel="1">
      <c r="A314" s="93" t="s">
        <v>409</v>
      </c>
      <c r="B314" s="89">
        <v>0</v>
      </c>
      <c r="C314" s="88">
        <v>0</v>
      </c>
      <c r="D314" s="88">
        <v>0</v>
      </c>
      <c r="E314" s="88">
        <v>0</v>
      </c>
      <c r="F314" s="88">
        <v>15</v>
      </c>
      <c r="G314" s="88">
        <v>0</v>
      </c>
      <c r="H314" s="87">
        <f t="shared" si="54"/>
        <v>15</v>
      </c>
    </row>
    <row r="315" spans="1:8" ht="15" customHeight="1" outlineLevel="2">
      <c r="A315" s="94" t="s">
        <v>717</v>
      </c>
      <c r="B315" s="98">
        <v>0</v>
      </c>
      <c r="C315" s="91">
        <v>0</v>
      </c>
      <c r="D315" s="90"/>
      <c r="E315" s="91">
        <v>0</v>
      </c>
      <c r="F315" s="91">
        <v>15</v>
      </c>
      <c r="G315" s="91">
        <v>0</v>
      </c>
      <c r="H315" s="99">
        <f t="shared" si="54"/>
        <v>15</v>
      </c>
    </row>
    <row r="316" spans="1:8" ht="15" customHeight="1" outlineLevel="1">
      <c r="A316" s="93" t="s">
        <v>410</v>
      </c>
      <c r="B316" s="89">
        <v>0</v>
      </c>
      <c r="C316" s="88">
        <v>0</v>
      </c>
      <c r="D316" s="88">
        <v>0</v>
      </c>
      <c r="E316" s="88">
        <v>0</v>
      </c>
      <c r="F316" s="88">
        <v>15</v>
      </c>
      <c r="G316" s="88">
        <v>0</v>
      </c>
      <c r="H316" s="87">
        <f t="shared" si="54"/>
        <v>15</v>
      </c>
    </row>
    <row r="317" spans="1:8" ht="15" customHeight="1" outlineLevel="2">
      <c r="A317" s="95" t="s">
        <v>411</v>
      </c>
      <c r="B317" s="98">
        <v>0</v>
      </c>
      <c r="C317" s="91">
        <v>0</v>
      </c>
      <c r="D317" s="90"/>
      <c r="E317" s="91">
        <v>0</v>
      </c>
      <c r="F317" s="91">
        <v>15</v>
      </c>
      <c r="G317" s="91">
        <v>0</v>
      </c>
      <c r="H317" s="99">
        <f t="shared" ref="H317:H327" si="55">SUM(B317:G317)</f>
        <v>15</v>
      </c>
    </row>
    <row r="318" spans="1:8" ht="15" customHeight="1" outlineLevel="1">
      <c r="A318" s="93" t="s">
        <v>412</v>
      </c>
      <c r="B318" s="89">
        <v>0</v>
      </c>
      <c r="C318" s="88">
        <v>0</v>
      </c>
      <c r="D318" s="88">
        <v>0</v>
      </c>
      <c r="E318" s="88">
        <v>0</v>
      </c>
      <c r="F318" s="88">
        <v>15</v>
      </c>
      <c r="G318" s="88">
        <v>0</v>
      </c>
      <c r="H318" s="87">
        <f t="shared" si="55"/>
        <v>15</v>
      </c>
    </row>
    <row r="319" spans="1:8" ht="15" customHeight="1" outlineLevel="2">
      <c r="A319" s="95" t="s">
        <v>413</v>
      </c>
      <c r="B319" s="98">
        <v>0</v>
      </c>
      <c r="C319" s="91">
        <v>0</v>
      </c>
      <c r="D319" s="90"/>
      <c r="E319" s="91">
        <v>0</v>
      </c>
      <c r="F319" s="91">
        <v>15</v>
      </c>
      <c r="G319" s="91">
        <v>0</v>
      </c>
      <c r="H319" s="99">
        <f t="shared" si="55"/>
        <v>15</v>
      </c>
    </row>
    <row r="320" spans="1:8" ht="15" customHeight="1" outlineLevel="1">
      <c r="A320" s="93" t="s">
        <v>414</v>
      </c>
      <c r="B320" s="89">
        <v>0</v>
      </c>
      <c r="C320" s="88">
        <v>0</v>
      </c>
      <c r="D320" s="88">
        <v>0</v>
      </c>
      <c r="E320" s="88">
        <v>0</v>
      </c>
      <c r="F320" s="88">
        <v>15</v>
      </c>
      <c r="G320" s="88">
        <v>0</v>
      </c>
      <c r="H320" s="87">
        <f t="shared" si="55"/>
        <v>15</v>
      </c>
    </row>
    <row r="321" spans="1:8" ht="15" customHeight="1" outlineLevel="2">
      <c r="A321" s="95" t="s">
        <v>415</v>
      </c>
      <c r="B321" s="89">
        <v>0</v>
      </c>
      <c r="C321" s="88">
        <v>0</v>
      </c>
      <c r="D321" s="90"/>
      <c r="E321" s="88">
        <v>0</v>
      </c>
      <c r="F321" s="91">
        <v>15</v>
      </c>
      <c r="G321" s="91">
        <v>0</v>
      </c>
      <c r="H321" s="87">
        <f t="shared" si="55"/>
        <v>15</v>
      </c>
    </row>
    <row r="322" spans="1:8" ht="15" customHeight="1" outlineLevel="1">
      <c r="A322" s="93" t="s">
        <v>416</v>
      </c>
      <c r="B322" s="89">
        <v>0</v>
      </c>
      <c r="C322" s="88">
        <v>0</v>
      </c>
      <c r="D322" s="88">
        <v>0</v>
      </c>
      <c r="E322" s="88">
        <v>0</v>
      </c>
      <c r="F322" s="88">
        <v>15</v>
      </c>
      <c r="G322" s="88">
        <v>0</v>
      </c>
      <c r="H322" s="87">
        <f t="shared" si="55"/>
        <v>15</v>
      </c>
    </row>
    <row r="323" spans="1:8" ht="15" customHeight="1" outlineLevel="2">
      <c r="A323" s="95" t="s">
        <v>417</v>
      </c>
      <c r="B323" s="98">
        <v>0</v>
      </c>
      <c r="C323" s="91">
        <v>0</v>
      </c>
      <c r="D323" s="90"/>
      <c r="E323" s="91">
        <v>0</v>
      </c>
      <c r="F323" s="91">
        <v>15</v>
      </c>
      <c r="G323" s="91">
        <v>0</v>
      </c>
      <c r="H323" s="99">
        <f t="shared" si="55"/>
        <v>15</v>
      </c>
    </row>
    <row r="324" spans="1:8" ht="15" customHeight="1" outlineLevel="1">
      <c r="A324" s="93" t="s">
        <v>418</v>
      </c>
      <c r="B324" s="89">
        <v>0</v>
      </c>
      <c r="C324" s="88">
        <v>0</v>
      </c>
      <c r="D324" s="88">
        <v>0</v>
      </c>
      <c r="E324" s="88">
        <v>0</v>
      </c>
      <c r="F324" s="88">
        <v>15</v>
      </c>
      <c r="G324" s="88">
        <v>0</v>
      </c>
      <c r="H324" s="87">
        <f t="shared" si="55"/>
        <v>15</v>
      </c>
    </row>
    <row r="325" spans="1:8" ht="15" customHeight="1" outlineLevel="2">
      <c r="A325" s="95" t="s">
        <v>419</v>
      </c>
      <c r="B325" s="98">
        <v>0</v>
      </c>
      <c r="C325" s="91">
        <v>0</v>
      </c>
      <c r="D325" s="90"/>
      <c r="E325" s="91">
        <v>0</v>
      </c>
      <c r="F325" s="91">
        <v>15</v>
      </c>
      <c r="G325" s="91">
        <v>0</v>
      </c>
      <c r="H325" s="99">
        <f t="shared" si="55"/>
        <v>15</v>
      </c>
    </row>
    <row r="326" spans="1:8" ht="15" customHeight="1" outlineLevel="1">
      <c r="A326" s="93" t="s">
        <v>420</v>
      </c>
      <c r="B326" s="89">
        <v>0</v>
      </c>
      <c r="C326" s="88">
        <v>0</v>
      </c>
      <c r="D326" s="88">
        <v>0</v>
      </c>
      <c r="E326" s="88">
        <v>0</v>
      </c>
      <c r="F326" s="88">
        <v>15</v>
      </c>
      <c r="G326" s="88">
        <v>0</v>
      </c>
      <c r="H326" s="87">
        <f t="shared" si="55"/>
        <v>15</v>
      </c>
    </row>
    <row r="327" spans="1:8" ht="15" customHeight="1" outlineLevel="2">
      <c r="A327" s="95" t="s">
        <v>421</v>
      </c>
      <c r="B327" s="98">
        <v>0</v>
      </c>
      <c r="C327" s="91">
        <v>0</v>
      </c>
      <c r="D327" s="90"/>
      <c r="E327" s="91">
        <v>0</v>
      </c>
      <c r="F327" s="91">
        <v>15</v>
      </c>
      <c r="G327" s="91">
        <v>0</v>
      </c>
      <c r="H327" s="99">
        <f t="shared" si="55"/>
        <v>15</v>
      </c>
    </row>
  </sheetData>
  <sheetProtection formatCells="0" formatColumns="0" formatRows="0"/>
  <mergeCells count="1">
    <mergeCell ref="A2:H2"/>
  </mergeCells>
  <phoneticPr fontId="32" type="noConversion"/>
  <printOptions horizontalCentered="1"/>
  <pageMargins left="0.39370078740157483" right="0.26" top="0.54" bottom="0.41" header="0.31496062992125984" footer="0.23622047244094491"/>
  <pageSetup paperSize="9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3"/>
  <sheetViews>
    <sheetView workbookViewId="0">
      <selection activeCell="E16" sqref="E16"/>
    </sheetView>
  </sheetViews>
  <sheetFormatPr defaultColWidth="9" defaultRowHeight="13.5"/>
  <cols>
    <col min="4" max="4" width="11.625" customWidth="1"/>
  </cols>
  <sheetData>
    <row r="1" spans="3:4">
      <c r="C1" s="9" t="s">
        <v>422</v>
      </c>
      <c r="D1" s="9" t="s">
        <v>423</v>
      </c>
    </row>
    <row r="2" spans="3:4">
      <c r="C2" s="9" t="s">
        <v>424</v>
      </c>
      <c r="D2" s="9" t="e">
        <f>SUBTOTAL(9,D3:D23)</f>
        <v>#REF!</v>
      </c>
    </row>
    <row r="3" spans="3:4">
      <c r="C3" t="s">
        <v>188</v>
      </c>
      <c r="D3" t="e">
        <f>SUMIFS(明细表!#REF!,明细表!#REF!,市州合并汇总!C3)</f>
        <v>#REF!</v>
      </c>
    </row>
    <row r="4" spans="3:4">
      <c r="C4" t="s">
        <v>145</v>
      </c>
      <c r="D4" t="e">
        <f>SUMIFS(明细表!#REF!,明细表!#REF!,市州合并汇总!C4)</f>
        <v>#REF!</v>
      </c>
    </row>
    <row r="5" spans="3:4">
      <c r="C5" t="s">
        <v>157</v>
      </c>
      <c r="D5" t="e">
        <f>SUMIFS(明细表!#REF!,明细表!#REF!,市州合并汇总!C5)</f>
        <v>#REF!</v>
      </c>
    </row>
    <row r="6" spans="3:4">
      <c r="C6" t="s">
        <v>172</v>
      </c>
      <c r="D6" t="e">
        <f>SUMIFS(明细表!#REF!,明细表!#REF!,市州合并汇总!C6)</f>
        <v>#REF!</v>
      </c>
    </row>
    <row r="7" spans="3:4">
      <c r="C7" t="s">
        <v>148</v>
      </c>
      <c r="D7" t="e">
        <f>SUMIFS(明细表!#REF!,明细表!#REF!,市州合并汇总!C7)</f>
        <v>#REF!</v>
      </c>
    </row>
    <row r="8" spans="3:4">
      <c r="C8" t="s">
        <v>173</v>
      </c>
      <c r="D8" t="e">
        <f>SUMIFS(明细表!#REF!,明细表!#REF!,市州合并汇总!C8)</f>
        <v>#REF!</v>
      </c>
    </row>
    <row r="9" spans="3:4">
      <c r="C9" t="s">
        <v>156</v>
      </c>
      <c r="D9" t="e">
        <f>SUMIFS(明细表!#REF!,明细表!#REF!,市州合并汇总!C9)</f>
        <v>#REF!</v>
      </c>
    </row>
    <row r="10" spans="3:4">
      <c r="C10" t="s">
        <v>152</v>
      </c>
      <c r="D10" t="e">
        <f>SUMIFS(明细表!#REF!,明细表!#REF!,市州合并汇总!C10)</f>
        <v>#REF!</v>
      </c>
    </row>
    <row r="11" spans="3:4">
      <c r="C11" t="s">
        <v>143</v>
      </c>
      <c r="D11" t="e">
        <f>SUMIFS(明细表!#REF!,明细表!#REF!,市州合并汇总!C11)</f>
        <v>#REF!</v>
      </c>
    </row>
    <row r="12" spans="3:4">
      <c r="C12" t="s">
        <v>144</v>
      </c>
      <c r="D12" t="e">
        <f>SUMIFS(明细表!#REF!,明细表!#REF!,市州合并汇总!C12)</f>
        <v>#REF!</v>
      </c>
    </row>
    <row r="13" spans="3:4">
      <c r="C13" t="s">
        <v>154</v>
      </c>
      <c r="D13" t="e">
        <f>SUMIFS(明细表!#REF!,明细表!#REF!,市州合并汇总!C13)</f>
        <v>#REF!</v>
      </c>
    </row>
    <row r="14" spans="3:4">
      <c r="C14" t="s">
        <v>169</v>
      </c>
      <c r="D14" t="e">
        <f>SUMIFS(明细表!#REF!,明细表!#REF!,市州合并汇总!C14)</f>
        <v>#REF!</v>
      </c>
    </row>
    <row r="15" spans="3:4">
      <c r="C15" t="s">
        <v>151</v>
      </c>
      <c r="D15" t="e">
        <f>SUMIFS(明细表!#REF!,明细表!#REF!,市州合并汇总!C15)</f>
        <v>#REF!</v>
      </c>
    </row>
    <row r="16" spans="3:4">
      <c r="C16" t="s">
        <v>153</v>
      </c>
      <c r="D16" t="e">
        <f>SUMIFS(明细表!#REF!,明细表!#REF!,市州合并汇总!C16)</f>
        <v>#REF!</v>
      </c>
    </row>
    <row r="17" spans="3:4">
      <c r="C17" t="s">
        <v>150</v>
      </c>
      <c r="D17" t="e">
        <f>SUMIFS(明细表!#REF!,明细表!#REF!,市州合并汇总!C17)</f>
        <v>#REF!</v>
      </c>
    </row>
    <row r="18" spans="3:4">
      <c r="C18" t="s">
        <v>155</v>
      </c>
      <c r="D18" t="e">
        <f>SUMIFS(明细表!#REF!,明细表!#REF!,市州合并汇总!C18)</f>
        <v>#REF!</v>
      </c>
    </row>
    <row r="19" spans="3:4">
      <c r="C19" t="s">
        <v>149</v>
      </c>
      <c r="D19" t="e">
        <f>SUMIFS(明细表!#REF!,明细表!#REF!,市州合并汇总!C19)</f>
        <v>#REF!</v>
      </c>
    </row>
    <row r="20" spans="3:4">
      <c r="C20" t="s">
        <v>171</v>
      </c>
      <c r="D20" t="e">
        <f>SUMIFS(明细表!#REF!,明细表!#REF!,市州合并汇总!C20)</f>
        <v>#REF!</v>
      </c>
    </row>
    <row r="21" spans="3:4">
      <c r="C21" t="s">
        <v>256</v>
      </c>
      <c r="D21" t="e">
        <f>SUMIFS(明细表!#REF!,明细表!#REF!,市州合并汇总!C21)</f>
        <v>#REF!</v>
      </c>
    </row>
    <row r="22" spans="3:4">
      <c r="C22" t="s">
        <v>277</v>
      </c>
      <c r="D22" t="e">
        <f>SUMIFS(明细表!#REF!,明细表!#REF!,市州合并汇总!C22)</f>
        <v>#REF!</v>
      </c>
    </row>
    <row r="23" spans="3:4">
      <c r="C23" t="s">
        <v>282</v>
      </c>
      <c r="D23" t="e">
        <f>SUMIFS(明细表!#REF!,明细表!#REF!,市州合并汇总!C23)</f>
        <v>#REF!</v>
      </c>
    </row>
  </sheetData>
  <phoneticPr fontId="32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G78"/>
  <sheetViews>
    <sheetView showZeros="0" workbookViewId="0">
      <pane ySplit="5" topLeftCell="A6" activePane="bottomLeft" state="frozen"/>
      <selection pane="bottomLeft" activeCell="F26" sqref="F26"/>
    </sheetView>
  </sheetViews>
  <sheetFormatPr defaultColWidth="9" defaultRowHeight="14.25"/>
  <cols>
    <col min="1" max="1" width="59.375" style="18" customWidth="1"/>
    <col min="2" max="16361" width="9" style="19"/>
  </cols>
  <sheetData>
    <row r="1" spans="1:1" ht="21" customHeight="1">
      <c r="A1" s="20" t="s">
        <v>0</v>
      </c>
    </row>
    <row r="2" spans="1:1" ht="48" customHeight="1">
      <c r="A2" s="21" t="s">
        <v>425</v>
      </c>
    </row>
    <row r="3" spans="1:1">
      <c r="A3" s="22"/>
    </row>
    <row r="4" spans="1:1" ht="14.25" customHeight="1">
      <c r="A4" s="147" t="s">
        <v>174</v>
      </c>
    </row>
    <row r="5" spans="1:1" ht="30.95" customHeight="1">
      <c r="A5" s="148"/>
    </row>
    <row r="6" spans="1:1" s="17" customFormat="1">
      <c r="A6" s="23" t="s">
        <v>426</v>
      </c>
    </row>
    <row r="7" spans="1:1">
      <c r="A7" s="24" t="s">
        <v>427</v>
      </c>
    </row>
    <row r="8" spans="1:1">
      <c r="A8" s="24" t="s">
        <v>428</v>
      </c>
    </row>
    <row r="9" spans="1:1">
      <c r="A9" s="24" t="s">
        <v>429</v>
      </c>
    </row>
    <row r="10" spans="1:1">
      <c r="A10" s="24" t="s">
        <v>430</v>
      </c>
    </row>
    <row r="11" spans="1:1">
      <c r="A11" s="24" t="s">
        <v>431</v>
      </c>
    </row>
    <row r="12" spans="1:1">
      <c r="A12" s="24" t="s">
        <v>432</v>
      </c>
    </row>
    <row r="13" spans="1:1">
      <c r="A13" s="24" t="s">
        <v>433</v>
      </c>
    </row>
    <row r="14" spans="1:1">
      <c r="A14" s="24" t="s">
        <v>434</v>
      </c>
    </row>
    <row r="15" spans="1:1">
      <c r="A15" s="24" t="s">
        <v>146</v>
      </c>
    </row>
    <row r="16" spans="1:1">
      <c r="A16" s="24" t="s">
        <v>147</v>
      </c>
    </row>
    <row r="17" spans="1:1">
      <c r="A17" s="24" t="s">
        <v>435</v>
      </c>
    </row>
    <row r="18" spans="1:1">
      <c r="A18" s="24" t="s">
        <v>436</v>
      </c>
    </row>
    <row r="19" spans="1:1">
      <c r="A19" s="24" t="s">
        <v>437</v>
      </c>
    </row>
    <row r="20" spans="1:1">
      <c r="A20" s="24" t="s">
        <v>438</v>
      </c>
    </row>
    <row r="21" spans="1:1">
      <c r="A21" s="24" t="s">
        <v>439</v>
      </c>
    </row>
    <row r="22" spans="1:1">
      <c r="A22" s="24" t="s">
        <v>440</v>
      </c>
    </row>
    <row r="23" spans="1:1">
      <c r="A23" s="24" t="s">
        <v>441</v>
      </c>
    </row>
    <row r="24" spans="1:1">
      <c r="A24" s="24" t="s">
        <v>442</v>
      </c>
    </row>
    <row r="25" spans="1:1">
      <c r="A25" s="24" t="s">
        <v>443</v>
      </c>
    </row>
    <row r="26" spans="1:1">
      <c r="A26" s="24" t="s">
        <v>444</v>
      </c>
    </row>
    <row r="27" spans="1:1">
      <c r="A27" s="24" t="s">
        <v>445</v>
      </c>
    </row>
    <row r="28" spans="1:1">
      <c r="A28" s="24" t="s">
        <v>158</v>
      </c>
    </row>
    <row r="29" spans="1:1">
      <c r="A29" s="24" t="s">
        <v>446</v>
      </c>
    </row>
    <row r="30" spans="1:1">
      <c r="A30" s="24" t="s">
        <v>447</v>
      </c>
    </row>
    <row r="31" spans="1:1">
      <c r="A31" s="24" t="s">
        <v>448</v>
      </c>
    </row>
    <row r="32" spans="1:1">
      <c r="A32" s="24" t="s">
        <v>449</v>
      </c>
    </row>
    <row r="33" spans="1:1">
      <c r="A33" s="24" t="s">
        <v>450</v>
      </c>
    </row>
    <row r="34" spans="1:1">
      <c r="A34" s="24" t="s">
        <v>451</v>
      </c>
    </row>
    <row r="35" spans="1:1">
      <c r="A35" s="24" t="s">
        <v>452</v>
      </c>
    </row>
    <row r="36" spans="1:1">
      <c r="A36" s="24" t="s">
        <v>453</v>
      </c>
    </row>
    <row r="37" spans="1:1">
      <c r="A37" s="24" t="s">
        <v>454</v>
      </c>
    </row>
    <row r="38" spans="1:1">
      <c r="A38" s="24" t="s">
        <v>455</v>
      </c>
    </row>
    <row r="39" spans="1:1">
      <c r="A39" s="24" t="s">
        <v>456</v>
      </c>
    </row>
    <row r="40" spans="1:1">
      <c r="A40" s="24" t="s">
        <v>159</v>
      </c>
    </row>
    <row r="41" spans="1:1">
      <c r="A41" s="24" t="s">
        <v>160</v>
      </c>
    </row>
    <row r="42" spans="1:1">
      <c r="A42" s="24" t="s">
        <v>457</v>
      </c>
    </row>
    <row r="43" spans="1:1">
      <c r="A43" s="24" t="s">
        <v>458</v>
      </c>
    </row>
    <row r="44" spans="1:1">
      <c r="A44" s="24" t="s">
        <v>459</v>
      </c>
    </row>
    <row r="45" spans="1:1">
      <c r="A45" s="24" t="s">
        <v>460</v>
      </c>
    </row>
    <row r="46" spans="1:1">
      <c r="A46" s="24" t="s">
        <v>461</v>
      </c>
    </row>
    <row r="47" spans="1:1">
      <c r="A47" s="24" t="s">
        <v>462</v>
      </c>
    </row>
    <row r="48" spans="1:1">
      <c r="A48" s="24" t="s">
        <v>463</v>
      </c>
    </row>
    <row r="49" spans="1:1">
      <c r="A49" s="24" t="s">
        <v>464</v>
      </c>
    </row>
    <row r="50" spans="1:1">
      <c r="A50" s="24" t="s">
        <v>164</v>
      </c>
    </row>
    <row r="51" spans="1:1">
      <c r="A51" s="24" t="s">
        <v>165</v>
      </c>
    </row>
    <row r="52" spans="1:1">
      <c r="A52" s="25" t="s">
        <v>166</v>
      </c>
    </row>
    <row r="53" spans="1:1">
      <c r="A53" s="25" t="s">
        <v>167</v>
      </c>
    </row>
    <row r="54" spans="1:1">
      <c r="A54" s="25" t="s">
        <v>168</v>
      </c>
    </row>
    <row r="55" spans="1:1">
      <c r="A55" s="24" t="s">
        <v>465</v>
      </c>
    </row>
    <row r="56" spans="1:1">
      <c r="A56" s="24" t="s">
        <v>466</v>
      </c>
    </row>
    <row r="57" spans="1:1">
      <c r="A57" s="24" t="s">
        <v>467</v>
      </c>
    </row>
    <row r="58" spans="1:1">
      <c r="A58" s="24" t="s">
        <v>468</v>
      </c>
    </row>
    <row r="59" spans="1:1">
      <c r="A59" s="24" t="s">
        <v>469</v>
      </c>
    </row>
    <row r="60" spans="1:1">
      <c r="A60" s="26" t="s">
        <v>470</v>
      </c>
    </row>
    <row r="61" spans="1:1">
      <c r="A61" s="26" t="s">
        <v>471</v>
      </c>
    </row>
    <row r="62" spans="1:1">
      <c r="A62" s="26" t="s">
        <v>472</v>
      </c>
    </row>
    <row r="63" spans="1:1">
      <c r="A63" s="26" t="s">
        <v>473</v>
      </c>
    </row>
    <row r="64" spans="1:1">
      <c r="A64" s="26" t="s">
        <v>474</v>
      </c>
    </row>
    <row r="65" spans="1:1">
      <c r="A65" s="26" t="s">
        <v>475</v>
      </c>
    </row>
    <row r="66" spans="1:1">
      <c r="A66" s="26" t="s">
        <v>476</v>
      </c>
    </row>
    <row r="67" spans="1:1">
      <c r="A67" s="27" t="s">
        <v>477</v>
      </c>
    </row>
    <row r="68" spans="1:1">
      <c r="A68" s="27" t="s">
        <v>478</v>
      </c>
    </row>
    <row r="69" spans="1:1">
      <c r="A69" s="27" t="s">
        <v>479</v>
      </c>
    </row>
    <row r="70" spans="1:1">
      <c r="A70" s="27" t="s">
        <v>480</v>
      </c>
    </row>
    <row r="71" spans="1:1">
      <c r="A71" s="27" t="s">
        <v>170</v>
      </c>
    </row>
    <row r="72" spans="1:1">
      <c r="A72" s="27" t="s">
        <v>481</v>
      </c>
    </row>
    <row r="73" spans="1:1">
      <c r="A73" s="26" t="s">
        <v>482</v>
      </c>
    </row>
    <row r="74" spans="1:1">
      <c r="A74" s="26" t="s">
        <v>161</v>
      </c>
    </row>
    <row r="75" spans="1:1">
      <c r="A75" s="26" t="s">
        <v>162</v>
      </c>
    </row>
    <row r="76" spans="1:1">
      <c r="A76" s="26" t="s">
        <v>163</v>
      </c>
    </row>
    <row r="77" spans="1:1">
      <c r="A77" s="26" t="s">
        <v>483</v>
      </c>
    </row>
    <row r="78" spans="1:1">
      <c r="A78" s="26" t="s">
        <v>484</v>
      </c>
    </row>
  </sheetData>
  <autoFilter ref="A4:A78"/>
  <mergeCells count="1">
    <mergeCell ref="A4:A5"/>
  </mergeCells>
  <phoneticPr fontId="32" type="noConversion"/>
  <pageMargins left="0.35433070866141703" right="0.43307086614173201" top="0.59055118110236204" bottom="1.6535433070866099" header="0.511811023622047" footer="0.31496062992126"/>
  <pageSetup paperSize="9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D1:K216"/>
  <sheetViews>
    <sheetView workbookViewId="0">
      <selection activeCell="F223" sqref="F223:F224"/>
    </sheetView>
  </sheetViews>
  <sheetFormatPr defaultColWidth="9" defaultRowHeight="13.5" outlineLevelRow="2"/>
  <cols>
    <col min="6" max="6" width="24.625" customWidth="1"/>
    <col min="7" max="7" width="36.875" customWidth="1"/>
    <col min="8" max="8" width="13.625" customWidth="1"/>
    <col min="9" max="9" width="23" customWidth="1"/>
  </cols>
  <sheetData>
    <row r="1" spans="4:10" ht="36.75" customHeight="1">
      <c r="D1" t="s">
        <v>485</v>
      </c>
      <c r="E1" t="s">
        <v>486</v>
      </c>
      <c r="F1" t="s">
        <v>487</v>
      </c>
      <c r="G1" t="s">
        <v>488</v>
      </c>
    </row>
    <row r="2" spans="4:10">
      <c r="E2" s="9" t="s">
        <v>3</v>
      </c>
      <c r="G2">
        <f>SUBTOTAL(9,G3:G216)</f>
        <v>3000</v>
      </c>
      <c r="H2" t="e">
        <f>SUBTOTAL(9,H3:H216)</f>
        <v>#REF!</v>
      </c>
      <c r="I2" t="e">
        <f>SUBTOTAL(9,I3:I216)</f>
        <v>#REF!</v>
      </c>
    </row>
    <row r="3" spans="4:10" outlineLevel="1" collapsed="1">
      <c r="D3" s="8" t="s">
        <v>188</v>
      </c>
      <c r="E3" s="10" t="s">
        <v>489</v>
      </c>
      <c r="F3" s="8"/>
      <c r="G3" s="8">
        <f>SUBTOTAL(9,G4:G26)</f>
        <v>350</v>
      </c>
      <c r="H3" s="8" t="e">
        <f>SUMIFS(明细表!#REF!,明细表!#REF!,Sheet2!D3)</f>
        <v>#REF!</v>
      </c>
      <c r="I3" s="8" t="e">
        <f>G3-H3</f>
        <v>#REF!</v>
      </c>
      <c r="J3" s="8"/>
    </row>
    <row r="4" spans="4:10" hidden="1" outlineLevel="2">
      <c r="D4">
        <v>1</v>
      </c>
      <c r="E4" t="s">
        <v>188</v>
      </c>
      <c r="F4" t="s">
        <v>192</v>
      </c>
      <c r="G4">
        <v>20</v>
      </c>
    </row>
    <row r="5" spans="4:10" hidden="1" outlineLevel="2">
      <c r="D5">
        <v>2</v>
      </c>
      <c r="E5" t="s">
        <v>188</v>
      </c>
      <c r="F5" t="s">
        <v>490</v>
      </c>
      <c r="G5">
        <v>15</v>
      </c>
    </row>
    <row r="6" spans="4:10" hidden="1" outlineLevel="2">
      <c r="D6">
        <v>3</v>
      </c>
      <c r="E6" t="s">
        <v>188</v>
      </c>
      <c r="F6" t="s">
        <v>194</v>
      </c>
      <c r="G6">
        <v>15</v>
      </c>
    </row>
    <row r="7" spans="4:10" hidden="1" outlineLevel="2">
      <c r="D7">
        <v>4</v>
      </c>
      <c r="E7" t="s">
        <v>188</v>
      </c>
      <c r="F7" t="s">
        <v>195</v>
      </c>
      <c r="G7">
        <v>15</v>
      </c>
    </row>
    <row r="8" spans="4:10" hidden="1" outlineLevel="2">
      <c r="D8">
        <v>5</v>
      </c>
      <c r="E8" t="s">
        <v>188</v>
      </c>
      <c r="F8" t="s">
        <v>196</v>
      </c>
      <c r="G8">
        <v>15</v>
      </c>
    </row>
    <row r="9" spans="4:10" hidden="1" outlineLevel="2">
      <c r="D9">
        <v>6</v>
      </c>
      <c r="E9" t="s">
        <v>188</v>
      </c>
      <c r="F9" t="s">
        <v>197</v>
      </c>
      <c r="G9">
        <v>15</v>
      </c>
    </row>
    <row r="10" spans="4:10" hidden="1" outlineLevel="2">
      <c r="D10">
        <v>7</v>
      </c>
      <c r="E10" t="s">
        <v>188</v>
      </c>
      <c r="F10" t="s">
        <v>198</v>
      </c>
      <c r="G10">
        <v>15</v>
      </c>
    </row>
    <row r="11" spans="4:10" hidden="1" outlineLevel="2">
      <c r="D11">
        <v>8</v>
      </c>
      <c r="E11" t="s">
        <v>188</v>
      </c>
      <c r="F11" t="s">
        <v>199</v>
      </c>
      <c r="G11">
        <v>15</v>
      </c>
    </row>
    <row r="12" spans="4:10" hidden="1" outlineLevel="2">
      <c r="D12">
        <v>9</v>
      </c>
      <c r="E12" t="s">
        <v>188</v>
      </c>
      <c r="F12" t="s">
        <v>200</v>
      </c>
      <c r="G12">
        <v>15</v>
      </c>
    </row>
    <row r="13" spans="4:10" hidden="1" outlineLevel="2">
      <c r="D13">
        <v>10</v>
      </c>
      <c r="E13" t="s">
        <v>188</v>
      </c>
      <c r="F13" t="s">
        <v>201</v>
      </c>
      <c r="G13">
        <v>15</v>
      </c>
    </row>
    <row r="14" spans="4:10" hidden="1" outlineLevel="2">
      <c r="D14">
        <v>11</v>
      </c>
      <c r="E14" t="s">
        <v>188</v>
      </c>
      <c r="F14" t="s">
        <v>191</v>
      </c>
      <c r="G14">
        <v>15</v>
      </c>
    </row>
    <row r="15" spans="4:10" hidden="1" outlineLevel="2">
      <c r="D15">
        <v>12</v>
      </c>
      <c r="E15" t="s">
        <v>188</v>
      </c>
      <c r="F15" t="s">
        <v>203</v>
      </c>
      <c r="G15">
        <v>15</v>
      </c>
    </row>
    <row r="16" spans="4:10" hidden="1" outlineLevel="2">
      <c r="D16">
        <v>13</v>
      </c>
      <c r="E16" t="s">
        <v>188</v>
      </c>
      <c r="F16" t="s">
        <v>491</v>
      </c>
      <c r="G16">
        <v>15</v>
      </c>
    </row>
    <row r="17" spans="4:10" hidden="1" outlineLevel="2">
      <c r="D17">
        <v>14</v>
      </c>
      <c r="E17" t="s">
        <v>188</v>
      </c>
      <c r="F17" t="s">
        <v>492</v>
      </c>
      <c r="G17">
        <v>15</v>
      </c>
    </row>
    <row r="18" spans="4:10" hidden="1" outlineLevel="2">
      <c r="D18">
        <v>15</v>
      </c>
      <c r="E18" t="s">
        <v>188</v>
      </c>
      <c r="F18" t="s">
        <v>493</v>
      </c>
      <c r="G18">
        <v>15</v>
      </c>
    </row>
    <row r="19" spans="4:10" hidden="1" outlineLevel="2">
      <c r="D19">
        <v>16</v>
      </c>
      <c r="E19" t="s">
        <v>188</v>
      </c>
      <c r="F19" t="s">
        <v>494</v>
      </c>
      <c r="G19">
        <v>15</v>
      </c>
    </row>
    <row r="20" spans="4:10" hidden="1" outlineLevel="2">
      <c r="D20">
        <v>17</v>
      </c>
      <c r="E20" t="s">
        <v>188</v>
      </c>
      <c r="F20" t="s">
        <v>495</v>
      </c>
      <c r="G20">
        <v>15</v>
      </c>
    </row>
    <row r="21" spans="4:10" hidden="1" outlineLevel="2">
      <c r="D21">
        <v>18</v>
      </c>
      <c r="E21" t="s">
        <v>188</v>
      </c>
      <c r="F21" t="s">
        <v>496</v>
      </c>
      <c r="G21">
        <v>15</v>
      </c>
    </row>
    <row r="22" spans="4:10" hidden="1" outlineLevel="2">
      <c r="D22">
        <v>19</v>
      </c>
      <c r="E22" t="s">
        <v>188</v>
      </c>
      <c r="F22" t="s">
        <v>497</v>
      </c>
      <c r="G22">
        <v>15</v>
      </c>
    </row>
    <row r="23" spans="4:10" hidden="1" outlineLevel="2">
      <c r="D23">
        <v>20</v>
      </c>
      <c r="E23" t="s">
        <v>188</v>
      </c>
      <c r="F23" t="s">
        <v>498</v>
      </c>
      <c r="G23">
        <v>15</v>
      </c>
    </row>
    <row r="24" spans="4:10" hidden="1" outlineLevel="2">
      <c r="D24">
        <v>21</v>
      </c>
      <c r="E24" t="s">
        <v>188</v>
      </c>
      <c r="F24" t="s">
        <v>499</v>
      </c>
      <c r="G24">
        <v>15</v>
      </c>
    </row>
    <row r="25" spans="4:10" hidden="1" outlineLevel="2">
      <c r="D25">
        <v>22</v>
      </c>
      <c r="E25" t="s">
        <v>188</v>
      </c>
      <c r="F25" t="s">
        <v>500</v>
      </c>
      <c r="G25">
        <v>15</v>
      </c>
    </row>
    <row r="26" spans="4:10" hidden="1" outlineLevel="2">
      <c r="D26">
        <v>23</v>
      </c>
      <c r="E26" t="s">
        <v>188</v>
      </c>
      <c r="F26" t="s">
        <v>206</v>
      </c>
      <c r="G26">
        <v>15</v>
      </c>
    </row>
    <row r="27" spans="4:10" outlineLevel="1" collapsed="1">
      <c r="D27" s="8" t="s">
        <v>172</v>
      </c>
      <c r="E27" s="10" t="s">
        <v>501</v>
      </c>
      <c r="F27" s="8"/>
      <c r="G27" s="8">
        <f>SUBTOTAL(9,G28:G32)</f>
        <v>80</v>
      </c>
      <c r="H27" s="8" t="e">
        <f>SUMIFS(明细表!#REF!,明细表!#REF!,Sheet2!D27)</f>
        <v>#REF!</v>
      </c>
      <c r="I27" s="8" t="e">
        <f t="shared" ref="I27:I55" si="0">G27-H27</f>
        <v>#REF!</v>
      </c>
      <c r="J27" s="8">
        <f t="shared" ref="J27" si="1">SUBTOTAL(9,J28:J32)</f>
        <v>50</v>
      </c>
    </row>
    <row r="28" spans="4:10" hidden="1" outlineLevel="2">
      <c r="D28">
        <v>24</v>
      </c>
      <c r="E28" t="s">
        <v>172</v>
      </c>
      <c r="F28" t="s">
        <v>502</v>
      </c>
      <c r="G28">
        <v>20</v>
      </c>
      <c r="J28">
        <v>20</v>
      </c>
    </row>
    <row r="29" spans="4:10" hidden="1" outlineLevel="2">
      <c r="D29">
        <v>25</v>
      </c>
      <c r="E29" t="s">
        <v>172</v>
      </c>
      <c r="F29" t="s">
        <v>503</v>
      </c>
      <c r="G29">
        <v>15</v>
      </c>
      <c r="J29">
        <v>15</v>
      </c>
    </row>
    <row r="30" spans="4:10" hidden="1" outlineLevel="2">
      <c r="D30">
        <v>26</v>
      </c>
      <c r="E30" t="s">
        <v>172</v>
      </c>
      <c r="F30" t="s">
        <v>504</v>
      </c>
      <c r="G30">
        <v>15</v>
      </c>
      <c r="J30">
        <v>15</v>
      </c>
    </row>
    <row r="31" spans="4:10" hidden="1" outlineLevel="2">
      <c r="D31">
        <v>27</v>
      </c>
      <c r="E31" s="11" t="s">
        <v>172</v>
      </c>
      <c r="F31" s="12" t="s">
        <v>505</v>
      </c>
      <c r="G31" s="12">
        <v>15</v>
      </c>
      <c r="J31" s="12"/>
    </row>
    <row r="32" spans="4:10" hidden="1" outlineLevel="2">
      <c r="D32">
        <v>28</v>
      </c>
      <c r="E32" s="12" t="s">
        <v>172</v>
      </c>
      <c r="F32" s="12" t="s">
        <v>506</v>
      </c>
      <c r="G32" s="12">
        <v>15</v>
      </c>
      <c r="J32" s="12"/>
    </row>
    <row r="33" spans="4:11" outlineLevel="1" collapsed="1">
      <c r="D33" s="8" t="s">
        <v>173</v>
      </c>
      <c r="E33" s="10" t="s">
        <v>507</v>
      </c>
      <c r="F33" s="8"/>
      <c r="G33" s="8">
        <f>SUBTOTAL(9,G34:G36)</f>
        <v>50</v>
      </c>
      <c r="H33" s="8" t="e">
        <f>SUMIFS(明细表!#REF!,明细表!#REF!,Sheet2!D33)</f>
        <v>#REF!</v>
      </c>
      <c r="I33" s="8" t="e">
        <f t="shared" si="0"/>
        <v>#REF!</v>
      </c>
      <c r="J33" s="8">
        <f t="shared" ref="J33" si="2">SUBTOTAL(9,J34:J36)</f>
        <v>35</v>
      </c>
    </row>
    <row r="34" spans="4:11" hidden="1" outlineLevel="2">
      <c r="D34">
        <v>29</v>
      </c>
      <c r="E34" t="s">
        <v>173</v>
      </c>
      <c r="F34" t="s">
        <v>508</v>
      </c>
      <c r="G34">
        <v>20</v>
      </c>
      <c r="J34">
        <v>20</v>
      </c>
    </row>
    <row r="35" spans="4:11" hidden="1" outlineLevel="2">
      <c r="D35">
        <v>30</v>
      </c>
      <c r="E35" t="s">
        <v>173</v>
      </c>
      <c r="F35" t="s">
        <v>509</v>
      </c>
      <c r="G35">
        <v>15</v>
      </c>
      <c r="J35">
        <v>15</v>
      </c>
    </row>
    <row r="36" spans="4:11" hidden="1" outlineLevel="2">
      <c r="D36">
        <v>31</v>
      </c>
      <c r="E36" s="12" t="s">
        <v>173</v>
      </c>
      <c r="F36" s="12" t="s">
        <v>510</v>
      </c>
      <c r="G36" s="12">
        <v>15</v>
      </c>
      <c r="J36" s="12"/>
    </row>
    <row r="37" spans="4:11" outlineLevel="1" collapsed="1">
      <c r="D37" s="8" t="s">
        <v>156</v>
      </c>
      <c r="E37" s="10" t="s">
        <v>511</v>
      </c>
      <c r="F37" s="8"/>
      <c r="G37" s="8">
        <f>SUBTOTAL(9,G38:G44)</f>
        <v>110</v>
      </c>
      <c r="H37" s="8" t="e">
        <f>SUMIFS(明细表!#REF!,明细表!#REF!,Sheet2!D37)</f>
        <v>#REF!</v>
      </c>
      <c r="I37" s="8" t="e">
        <f t="shared" si="0"/>
        <v>#REF!</v>
      </c>
      <c r="J37" s="8">
        <f t="shared" ref="J37" si="3">SUBTOTAL(9,J38:J44)</f>
        <v>50</v>
      </c>
    </row>
    <row r="38" spans="4:11" hidden="1" outlineLevel="2">
      <c r="D38">
        <v>32</v>
      </c>
      <c r="E38" t="s">
        <v>156</v>
      </c>
      <c r="F38" t="s">
        <v>512</v>
      </c>
      <c r="G38">
        <v>20</v>
      </c>
      <c r="J38">
        <v>20</v>
      </c>
    </row>
    <row r="39" spans="4:11" hidden="1" outlineLevel="2">
      <c r="D39">
        <v>33</v>
      </c>
      <c r="E39" t="s">
        <v>156</v>
      </c>
      <c r="F39" t="s">
        <v>513</v>
      </c>
      <c r="G39">
        <v>15</v>
      </c>
      <c r="J39">
        <v>15</v>
      </c>
    </row>
    <row r="40" spans="4:11" hidden="1" outlineLevel="2">
      <c r="D40">
        <v>34</v>
      </c>
      <c r="E40" t="s">
        <v>156</v>
      </c>
      <c r="F40" t="s">
        <v>514</v>
      </c>
      <c r="G40">
        <v>15</v>
      </c>
      <c r="J40">
        <v>15</v>
      </c>
    </row>
    <row r="41" spans="4:11" hidden="1" outlineLevel="2">
      <c r="D41">
        <v>35</v>
      </c>
      <c r="E41" s="12" t="s">
        <v>156</v>
      </c>
      <c r="F41" s="12" t="s">
        <v>515</v>
      </c>
      <c r="G41" s="12">
        <v>15</v>
      </c>
      <c r="J41" s="12"/>
    </row>
    <row r="42" spans="4:11" hidden="1" outlineLevel="2">
      <c r="D42">
        <v>36</v>
      </c>
      <c r="E42" s="12" t="s">
        <v>156</v>
      </c>
      <c r="F42" s="12" t="s">
        <v>516</v>
      </c>
      <c r="G42" s="12">
        <v>15</v>
      </c>
      <c r="J42" s="12"/>
    </row>
    <row r="43" spans="4:11" hidden="1" outlineLevel="2">
      <c r="D43">
        <v>37</v>
      </c>
      <c r="E43" s="12" t="s">
        <v>156</v>
      </c>
      <c r="F43" s="12" t="s">
        <v>517</v>
      </c>
      <c r="G43" s="12">
        <v>15</v>
      </c>
      <c r="J43" s="12"/>
    </row>
    <row r="44" spans="4:11" hidden="1" outlineLevel="2">
      <c r="D44">
        <v>38</v>
      </c>
      <c r="E44" s="12" t="s">
        <v>156</v>
      </c>
      <c r="F44" s="12" t="s">
        <v>518</v>
      </c>
      <c r="G44" s="12">
        <v>15</v>
      </c>
      <c r="J44" s="12"/>
    </row>
    <row r="45" spans="4:11" outlineLevel="1" collapsed="1">
      <c r="D45" s="8" t="s">
        <v>157</v>
      </c>
      <c r="E45" s="10" t="s">
        <v>519</v>
      </c>
      <c r="F45" s="8"/>
      <c r="G45" s="8">
        <f>SUBTOTAL(9,G46:G54)</f>
        <v>140</v>
      </c>
      <c r="H45" s="8" t="e">
        <f>SUMIFS(明细表!#REF!,明细表!#REF!,Sheet2!D45)</f>
        <v>#REF!</v>
      </c>
      <c r="I45" s="8" t="e">
        <f t="shared" si="0"/>
        <v>#REF!</v>
      </c>
      <c r="J45" s="8">
        <f t="shared" ref="J45" si="4">SUBTOTAL(9,J46:J54)</f>
        <v>50</v>
      </c>
      <c r="K45">
        <v>15</v>
      </c>
    </row>
    <row r="46" spans="4:11" hidden="1" outlineLevel="2">
      <c r="D46">
        <v>39</v>
      </c>
      <c r="E46" t="s">
        <v>157</v>
      </c>
      <c r="F46" t="s">
        <v>520</v>
      </c>
      <c r="G46">
        <v>20</v>
      </c>
      <c r="J46">
        <v>20</v>
      </c>
    </row>
    <row r="47" spans="4:11" hidden="1" outlineLevel="2">
      <c r="D47">
        <v>40</v>
      </c>
      <c r="E47" t="s">
        <v>157</v>
      </c>
      <c r="F47" t="s">
        <v>215</v>
      </c>
      <c r="G47">
        <v>15</v>
      </c>
      <c r="J47">
        <v>15</v>
      </c>
    </row>
    <row r="48" spans="4:11" hidden="1" outlineLevel="2">
      <c r="D48">
        <v>41</v>
      </c>
      <c r="E48" t="s">
        <v>157</v>
      </c>
      <c r="F48" t="s">
        <v>214</v>
      </c>
      <c r="G48">
        <v>15</v>
      </c>
      <c r="J48">
        <v>15</v>
      </c>
    </row>
    <row r="49" spans="4:10" hidden="1" outlineLevel="2">
      <c r="D49">
        <v>42</v>
      </c>
      <c r="E49" t="s">
        <v>157</v>
      </c>
      <c r="F49" t="s">
        <v>521</v>
      </c>
      <c r="G49">
        <v>15</v>
      </c>
    </row>
    <row r="50" spans="4:10" hidden="1" outlineLevel="2">
      <c r="D50">
        <v>43</v>
      </c>
      <c r="E50" t="s">
        <v>157</v>
      </c>
      <c r="F50" t="s">
        <v>522</v>
      </c>
      <c r="G50">
        <v>15</v>
      </c>
    </row>
    <row r="51" spans="4:10" hidden="1" outlineLevel="2">
      <c r="D51">
        <v>44</v>
      </c>
      <c r="E51" t="s">
        <v>157</v>
      </c>
      <c r="F51" t="s">
        <v>523</v>
      </c>
      <c r="G51">
        <v>15</v>
      </c>
    </row>
    <row r="52" spans="4:10" hidden="1" outlineLevel="2">
      <c r="D52">
        <v>45</v>
      </c>
      <c r="E52" t="s">
        <v>157</v>
      </c>
      <c r="F52" t="s">
        <v>524</v>
      </c>
      <c r="G52">
        <v>15</v>
      </c>
    </row>
    <row r="53" spans="4:10" hidden="1" outlineLevel="2">
      <c r="D53">
        <v>46</v>
      </c>
      <c r="E53" t="s">
        <v>157</v>
      </c>
      <c r="F53" t="s">
        <v>525</v>
      </c>
      <c r="G53">
        <v>15</v>
      </c>
    </row>
    <row r="54" spans="4:10" hidden="1" outlineLevel="2">
      <c r="D54">
        <v>47</v>
      </c>
      <c r="E54" t="s">
        <v>157</v>
      </c>
      <c r="F54" t="s">
        <v>526</v>
      </c>
      <c r="G54">
        <v>15</v>
      </c>
    </row>
    <row r="55" spans="4:10" outlineLevel="1" collapsed="1">
      <c r="D55" s="8" t="s">
        <v>145</v>
      </c>
      <c r="E55" s="10" t="s">
        <v>527</v>
      </c>
      <c r="F55" s="8"/>
      <c r="G55" s="8">
        <f>SUBTOTAL(9,G56:G67)</f>
        <v>185</v>
      </c>
      <c r="H55" s="8" t="e">
        <f>SUMIFS(明细表!#REF!,明细表!#REF!,Sheet2!D55)</f>
        <v>#REF!</v>
      </c>
      <c r="I55" s="8" t="e">
        <f t="shared" si="0"/>
        <v>#REF!</v>
      </c>
      <c r="J55" s="8">
        <f t="shared" ref="J55" si="5">SUBTOTAL(9,J56:J67)</f>
        <v>110</v>
      </c>
    </row>
    <row r="56" spans="4:10" hidden="1" outlineLevel="2">
      <c r="D56">
        <v>48</v>
      </c>
      <c r="E56" t="s">
        <v>145</v>
      </c>
      <c r="F56" t="s">
        <v>528</v>
      </c>
      <c r="G56">
        <v>20</v>
      </c>
      <c r="J56">
        <v>20</v>
      </c>
    </row>
    <row r="57" spans="4:10" hidden="1" outlineLevel="2">
      <c r="D57">
        <v>49</v>
      </c>
      <c r="E57" t="s">
        <v>145</v>
      </c>
      <c r="F57" t="s">
        <v>529</v>
      </c>
      <c r="G57">
        <v>15</v>
      </c>
      <c r="J57">
        <v>15</v>
      </c>
    </row>
    <row r="58" spans="4:10" hidden="1" outlineLevel="2">
      <c r="D58">
        <v>50</v>
      </c>
      <c r="E58" t="s">
        <v>145</v>
      </c>
      <c r="F58" t="s">
        <v>530</v>
      </c>
      <c r="G58">
        <v>15</v>
      </c>
      <c r="J58">
        <v>15</v>
      </c>
    </row>
    <row r="59" spans="4:10" hidden="1" outlineLevel="2">
      <c r="D59">
        <v>51</v>
      </c>
      <c r="E59" t="s">
        <v>145</v>
      </c>
      <c r="F59" t="s">
        <v>531</v>
      </c>
      <c r="G59">
        <v>15</v>
      </c>
      <c r="J59">
        <v>15</v>
      </c>
    </row>
    <row r="60" spans="4:10" hidden="1" outlineLevel="2">
      <c r="D60">
        <v>52</v>
      </c>
      <c r="E60" t="s">
        <v>145</v>
      </c>
      <c r="F60" t="s">
        <v>213</v>
      </c>
      <c r="G60">
        <v>15</v>
      </c>
      <c r="J60">
        <v>15</v>
      </c>
    </row>
    <row r="61" spans="4:10" hidden="1" outlineLevel="2">
      <c r="D61">
        <v>53</v>
      </c>
      <c r="E61" t="s">
        <v>145</v>
      </c>
      <c r="F61" t="s">
        <v>532</v>
      </c>
      <c r="G61">
        <v>15</v>
      </c>
    </row>
    <row r="62" spans="4:10" hidden="1" outlineLevel="2">
      <c r="D62">
        <v>54</v>
      </c>
      <c r="E62" t="s">
        <v>145</v>
      </c>
      <c r="F62" t="s">
        <v>351</v>
      </c>
      <c r="G62">
        <v>15</v>
      </c>
    </row>
    <row r="63" spans="4:10" hidden="1" outlineLevel="2">
      <c r="D63">
        <v>55</v>
      </c>
      <c r="E63" t="s">
        <v>145</v>
      </c>
      <c r="F63" t="s">
        <v>533</v>
      </c>
      <c r="G63">
        <v>15</v>
      </c>
    </row>
    <row r="64" spans="4:10" hidden="1" outlineLevel="2">
      <c r="D64">
        <v>56</v>
      </c>
      <c r="E64" t="s">
        <v>145</v>
      </c>
      <c r="F64" t="s">
        <v>534</v>
      </c>
      <c r="G64">
        <v>15</v>
      </c>
    </row>
    <row r="65" spans="4:10" hidden="1" outlineLevel="2">
      <c r="D65">
        <v>57</v>
      </c>
      <c r="E65" t="s">
        <v>145</v>
      </c>
      <c r="F65" s="14" t="s">
        <v>307</v>
      </c>
      <c r="G65" s="15">
        <v>15</v>
      </c>
    </row>
    <row r="66" spans="4:10" hidden="1" outlineLevel="2">
      <c r="D66">
        <v>58</v>
      </c>
      <c r="E66" t="s">
        <v>145</v>
      </c>
      <c r="F66" s="16" t="s">
        <v>535</v>
      </c>
      <c r="G66" s="16">
        <v>15</v>
      </c>
      <c r="J66">
        <v>15</v>
      </c>
    </row>
    <row r="67" spans="4:10" hidden="1" outlineLevel="2">
      <c r="D67">
        <v>59</v>
      </c>
      <c r="E67" t="s">
        <v>145</v>
      </c>
      <c r="F67" s="16" t="s">
        <v>536</v>
      </c>
      <c r="G67" s="16">
        <v>15</v>
      </c>
      <c r="J67">
        <v>15</v>
      </c>
    </row>
    <row r="68" spans="4:10" outlineLevel="1" collapsed="1">
      <c r="D68" s="8" t="s">
        <v>152</v>
      </c>
      <c r="E68" s="10" t="s">
        <v>537</v>
      </c>
      <c r="F68" s="8"/>
      <c r="G68" s="8">
        <f>SUBTOTAL(9,G69:G76)</f>
        <v>125</v>
      </c>
      <c r="H68" s="8" t="e">
        <f>SUMIFS(明细表!#REF!,明细表!#REF!,Sheet2!D68)</f>
        <v>#REF!</v>
      </c>
      <c r="I68" s="8" t="e">
        <f t="shared" ref="I68:I128" si="6">G68-H68</f>
        <v>#REF!</v>
      </c>
      <c r="J68" s="8"/>
    </row>
    <row r="69" spans="4:10" hidden="1" outlineLevel="2">
      <c r="D69">
        <v>60</v>
      </c>
      <c r="E69" t="s">
        <v>152</v>
      </c>
      <c r="F69" t="s">
        <v>538</v>
      </c>
      <c r="G69">
        <v>20</v>
      </c>
      <c r="J69">
        <v>20</v>
      </c>
    </row>
    <row r="70" spans="4:10" hidden="1" outlineLevel="2">
      <c r="D70">
        <v>61</v>
      </c>
      <c r="E70" t="s">
        <v>152</v>
      </c>
      <c r="F70" t="s">
        <v>539</v>
      </c>
      <c r="G70">
        <v>15</v>
      </c>
      <c r="J70">
        <v>15</v>
      </c>
    </row>
    <row r="71" spans="4:10" hidden="1" outlineLevel="2">
      <c r="D71">
        <v>62</v>
      </c>
      <c r="E71" t="s">
        <v>152</v>
      </c>
      <c r="F71" t="s">
        <v>540</v>
      </c>
      <c r="G71">
        <v>15</v>
      </c>
      <c r="J71">
        <v>15</v>
      </c>
    </row>
    <row r="72" spans="4:10" hidden="1" outlineLevel="2">
      <c r="D72">
        <v>63</v>
      </c>
      <c r="E72" t="s">
        <v>152</v>
      </c>
      <c r="F72" t="s">
        <v>541</v>
      </c>
      <c r="G72">
        <v>15</v>
      </c>
      <c r="J72">
        <v>15</v>
      </c>
    </row>
    <row r="73" spans="4:10" hidden="1" outlineLevel="2">
      <c r="D73">
        <v>64</v>
      </c>
      <c r="E73" t="s">
        <v>152</v>
      </c>
      <c r="F73" t="s">
        <v>542</v>
      </c>
      <c r="G73">
        <v>15</v>
      </c>
    </row>
    <row r="74" spans="4:10" hidden="1" outlineLevel="2">
      <c r="D74">
        <v>65</v>
      </c>
      <c r="E74" s="16" t="s">
        <v>152</v>
      </c>
      <c r="F74" s="16" t="s">
        <v>543</v>
      </c>
      <c r="G74" s="16">
        <v>15</v>
      </c>
      <c r="J74">
        <v>15</v>
      </c>
    </row>
    <row r="75" spans="4:10" hidden="1" outlineLevel="2">
      <c r="D75">
        <v>66</v>
      </c>
      <c r="E75" t="s">
        <v>152</v>
      </c>
      <c r="F75" t="s">
        <v>544</v>
      </c>
      <c r="G75">
        <v>15</v>
      </c>
    </row>
    <row r="76" spans="4:10" hidden="1" outlineLevel="2">
      <c r="D76">
        <v>67</v>
      </c>
      <c r="E76" t="s">
        <v>152</v>
      </c>
      <c r="F76" t="s">
        <v>545</v>
      </c>
      <c r="G76">
        <v>15</v>
      </c>
    </row>
    <row r="77" spans="4:10" outlineLevel="1" collapsed="1">
      <c r="D77" s="8" t="s">
        <v>143</v>
      </c>
      <c r="E77" s="10" t="s">
        <v>546</v>
      </c>
      <c r="F77" s="8"/>
      <c r="G77" s="8">
        <f>SUBTOTAL(9,G78:G81)</f>
        <v>65</v>
      </c>
      <c r="H77" s="8" t="e">
        <f>SUMIFS(明细表!#REF!,明细表!#REF!,Sheet2!D77)</f>
        <v>#REF!</v>
      </c>
      <c r="I77" s="8" t="e">
        <f t="shared" si="6"/>
        <v>#REF!</v>
      </c>
      <c r="J77" s="8"/>
    </row>
    <row r="78" spans="4:10" hidden="1" outlineLevel="2">
      <c r="D78">
        <v>68</v>
      </c>
      <c r="E78" t="s">
        <v>143</v>
      </c>
      <c r="F78" t="s">
        <v>224</v>
      </c>
      <c r="G78">
        <v>20</v>
      </c>
      <c r="J78">
        <v>20</v>
      </c>
    </row>
    <row r="79" spans="4:10" hidden="1" outlineLevel="2">
      <c r="D79">
        <v>69</v>
      </c>
      <c r="E79" t="s">
        <v>143</v>
      </c>
      <c r="F79" t="s">
        <v>225</v>
      </c>
      <c r="G79">
        <v>15</v>
      </c>
      <c r="J79">
        <v>15</v>
      </c>
    </row>
    <row r="80" spans="4:10" hidden="1" outlineLevel="2">
      <c r="D80">
        <v>70</v>
      </c>
      <c r="E80" t="s">
        <v>143</v>
      </c>
      <c r="F80" t="s">
        <v>303</v>
      </c>
      <c r="G80">
        <v>15</v>
      </c>
    </row>
    <row r="81" spans="4:10" hidden="1" outlineLevel="2">
      <c r="D81">
        <v>71</v>
      </c>
      <c r="E81" t="s">
        <v>143</v>
      </c>
      <c r="F81" t="s">
        <v>547</v>
      </c>
      <c r="G81">
        <v>15</v>
      </c>
    </row>
    <row r="82" spans="4:10" outlineLevel="1" collapsed="1">
      <c r="D82" s="8" t="s">
        <v>154</v>
      </c>
      <c r="E82" s="10" t="s">
        <v>548</v>
      </c>
      <c r="F82" s="8"/>
      <c r="G82" s="8">
        <f>SUBTOTAL(9,G83:G88)</f>
        <v>95</v>
      </c>
      <c r="H82" s="8" t="e">
        <f>SUMIFS(明细表!#REF!,明细表!#REF!,Sheet2!D82)</f>
        <v>#REF!</v>
      </c>
      <c r="I82" s="8" t="e">
        <f t="shared" si="6"/>
        <v>#REF!</v>
      </c>
      <c r="J82" s="8"/>
    </row>
    <row r="83" spans="4:10" hidden="1" outlineLevel="2">
      <c r="D83">
        <v>72</v>
      </c>
      <c r="E83" t="s">
        <v>154</v>
      </c>
      <c r="F83" t="s">
        <v>549</v>
      </c>
      <c r="G83">
        <v>20</v>
      </c>
      <c r="J83">
        <v>20</v>
      </c>
    </row>
    <row r="84" spans="4:10" hidden="1" outlineLevel="2">
      <c r="D84">
        <v>73</v>
      </c>
      <c r="E84" t="s">
        <v>154</v>
      </c>
      <c r="F84" t="s">
        <v>550</v>
      </c>
      <c r="G84">
        <v>15</v>
      </c>
      <c r="J84">
        <v>15</v>
      </c>
    </row>
    <row r="85" spans="4:10" hidden="1" outlineLevel="2">
      <c r="D85">
        <v>74</v>
      </c>
      <c r="E85" t="s">
        <v>154</v>
      </c>
      <c r="F85" t="s">
        <v>551</v>
      </c>
      <c r="G85">
        <v>15</v>
      </c>
      <c r="J85">
        <v>15</v>
      </c>
    </row>
    <row r="86" spans="4:10" hidden="1" outlineLevel="2">
      <c r="D86">
        <v>75</v>
      </c>
      <c r="E86" t="s">
        <v>154</v>
      </c>
      <c r="F86" t="s">
        <v>552</v>
      </c>
      <c r="G86">
        <v>15</v>
      </c>
    </row>
    <row r="87" spans="4:10" hidden="1" outlineLevel="2">
      <c r="D87">
        <v>76</v>
      </c>
      <c r="E87" t="s">
        <v>154</v>
      </c>
      <c r="F87" t="s">
        <v>553</v>
      </c>
      <c r="G87">
        <v>15</v>
      </c>
    </row>
    <row r="88" spans="4:10" hidden="1" outlineLevel="2">
      <c r="D88">
        <v>77</v>
      </c>
      <c r="E88" t="s">
        <v>154</v>
      </c>
      <c r="F88" t="s">
        <v>554</v>
      </c>
      <c r="G88">
        <v>15</v>
      </c>
    </row>
    <row r="89" spans="4:10" outlineLevel="1" collapsed="1">
      <c r="D89" s="8" t="s">
        <v>144</v>
      </c>
      <c r="E89" s="10" t="s">
        <v>555</v>
      </c>
      <c r="F89" s="8"/>
      <c r="G89" s="8">
        <f>SUBTOTAL(9,G90:G98)</f>
        <v>140</v>
      </c>
      <c r="H89" s="8" t="e">
        <f>SUMIFS(明细表!#REF!,明细表!#REF!,Sheet2!D89)</f>
        <v>#REF!</v>
      </c>
      <c r="I89" s="8" t="e">
        <f t="shared" si="6"/>
        <v>#REF!</v>
      </c>
      <c r="J89" s="8">
        <f>SUBTOTAL(9,J90:J99)</f>
        <v>80</v>
      </c>
    </row>
    <row r="90" spans="4:10" hidden="1" outlineLevel="2">
      <c r="D90">
        <v>78</v>
      </c>
      <c r="E90" t="s">
        <v>144</v>
      </c>
      <c r="F90" t="s">
        <v>556</v>
      </c>
      <c r="G90">
        <v>20</v>
      </c>
      <c r="J90">
        <v>20</v>
      </c>
    </row>
    <row r="91" spans="4:10" hidden="1" outlineLevel="2">
      <c r="D91">
        <v>79</v>
      </c>
      <c r="E91" t="s">
        <v>144</v>
      </c>
      <c r="F91" t="s">
        <v>557</v>
      </c>
      <c r="G91">
        <v>15</v>
      </c>
      <c r="J91">
        <v>15</v>
      </c>
    </row>
    <row r="92" spans="4:10" hidden="1" outlineLevel="2">
      <c r="D92">
        <v>80</v>
      </c>
      <c r="E92" t="s">
        <v>144</v>
      </c>
      <c r="F92" s="15" t="s">
        <v>558</v>
      </c>
      <c r="G92" s="15">
        <v>15</v>
      </c>
      <c r="J92">
        <v>15</v>
      </c>
    </row>
    <row r="93" spans="4:10" hidden="1" outlineLevel="2">
      <c r="D93">
        <v>81</v>
      </c>
      <c r="E93" t="s">
        <v>144</v>
      </c>
      <c r="F93" t="s">
        <v>559</v>
      </c>
      <c r="G93">
        <v>15</v>
      </c>
    </row>
    <row r="94" spans="4:10" hidden="1" outlineLevel="2">
      <c r="D94">
        <v>82</v>
      </c>
      <c r="E94" t="s">
        <v>144</v>
      </c>
      <c r="F94" t="s">
        <v>560</v>
      </c>
      <c r="G94">
        <v>15</v>
      </c>
    </row>
    <row r="95" spans="4:10" hidden="1" outlineLevel="2">
      <c r="D95">
        <v>83</v>
      </c>
      <c r="E95" t="s">
        <v>144</v>
      </c>
      <c r="F95" t="s">
        <v>561</v>
      </c>
      <c r="G95">
        <v>15</v>
      </c>
    </row>
    <row r="96" spans="4:10" hidden="1" outlineLevel="2">
      <c r="D96">
        <v>84</v>
      </c>
      <c r="E96" t="s">
        <v>144</v>
      </c>
      <c r="F96" t="s">
        <v>562</v>
      </c>
      <c r="G96">
        <v>15</v>
      </c>
    </row>
    <row r="97" spans="4:10" hidden="1" outlineLevel="2">
      <c r="D97">
        <v>85</v>
      </c>
      <c r="E97" t="s">
        <v>144</v>
      </c>
      <c r="F97" s="16" t="s">
        <v>563</v>
      </c>
      <c r="G97" s="16">
        <v>15</v>
      </c>
      <c r="J97" s="16">
        <v>15</v>
      </c>
    </row>
    <row r="98" spans="4:10" hidden="1" outlineLevel="2">
      <c r="D98">
        <v>86</v>
      </c>
      <c r="E98" t="s">
        <v>144</v>
      </c>
      <c r="F98" s="16" t="s">
        <v>564</v>
      </c>
      <c r="G98" s="16">
        <v>15</v>
      </c>
      <c r="J98" s="16">
        <v>15</v>
      </c>
    </row>
    <row r="99" spans="4:10" outlineLevel="1" collapsed="1">
      <c r="D99" s="8" t="s">
        <v>148</v>
      </c>
      <c r="E99" s="10" t="s">
        <v>565</v>
      </c>
      <c r="F99" s="8"/>
      <c r="G99" s="8">
        <f>SUBTOTAL(9,G100:G108)</f>
        <v>140</v>
      </c>
      <c r="H99" s="8" t="e">
        <f>SUMIFS(明细表!#REF!,明细表!#REF!,Sheet2!D99)</f>
        <v>#REF!</v>
      </c>
      <c r="I99" s="8" t="e">
        <f t="shared" si="6"/>
        <v>#REF!</v>
      </c>
      <c r="J99" s="8"/>
    </row>
    <row r="100" spans="4:10" hidden="1" outlineLevel="2">
      <c r="D100">
        <v>87</v>
      </c>
      <c r="E100" t="s">
        <v>148</v>
      </c>
      <c r="F100" t="s">
        <v>566</v>
      </c>
      <c r="G100">
        <v>20</v>
      </c>
      <c r="J100">
        <v>20</v>
      </c>
    </row>
    <row r="101" spans="4:10" hidden="1" outlineLevel="2">
      <c r="D101">
        <v>88</v>
      </c>
      <c r="E101" t="s">
        <v>148</v>
      </c>
      <c r="F101" t="s">
        <v>567</v>
      </c>
      <c r="G101">
        <v>15</v>
      </c>
      <c r="J101">
        <v>15</v>
      </c>
    </row>
    <row r="102" spans="4:10" hidden="1" outlineLevel="2">
      <c r="D102">
        <v>89</v>
      </c>
      <c r="E102" t="s">
        <v>148</v>
      </c>
      <c r="F102" t="s">
        <v>568</v>
      </c>
      <c r="G102">
        <v>15</v>
      </c>
      <c r="J102">
        <v>15</v>
      </c>
    </row>
    <row r="103" spans="4:10" hidden="1" outlineLevel="2">
      <c r="D103">
        <v>90</v>
      </c>
      <c r="E103" t="s">
        <v>148</v>
      </c>
      <c r="F103" t="s">
        <v>569</v>
      </c>
      <c r="G103">
        <v>15</v>
      </c>
    </row>
    <row r="104" spans="4:10" hidden="1" outlineLevel="2">
      <c r="D104">
        <v>91</v>
      </c>
      <c r="E104" t="s">
        <v>148</v>
      </c>
      <c r="F104" t="s">
        <v>570</v>
      </c>
      <c r="G104">
        <v>15</v>
      </c>
    </row>
    <row r="105" spans="4:10" hidden="1" outlineLevel="2">
      <c r="D105">
        <v>92</v>
      </c>
      <c r="E105" t="s">
        <v>148</v>
      </c>
      <c r="F105" t="s">
        <v>571</v>
      </c>
      <c r="G105">
        <v>15</v>
      </c>
    </row>
    <row r="106" spans="4:10" hidden="1" outlineLevel="2">
      <c r="D106">
        <v>93</v>
      </c>
      <c r="E106" t="s">
        <v>148</v>
      </c>
      <c r="F106" t="s">
        <v>572</v>
      </c>
      <c r="G106">
        <v>15</v>
      </c>
    </row>
    <row r="107" spans="4:10" hidden="1" outlineLevel="2">
      <c r="D107">
        <v>94</v>
      </c>
      <c r="E107" t="s">
        <v>148</v>
      </c>
      <c r="F107" t="s">
        <v>573</v>
      </c>
      <c r="G107">
        <v>15</v>
      </c>
    </row>
    <row r="108" spans="4:10" hidden="1" outlineLevel="2">
      <c r="D108">
        <v>95</v>
      </c>
      <c r="E108" t="s">
        <v>148</v>
      </c>
      <c r="F108" t="s">
        <v>574</v>
      </c>
      <c r="G108">
        <v>15</v>
      </c>
    </row>
    <row r="109" spans="4:10" outlineLevel="1" collapsed="1">
      <c r="D109" s="8" t="s">
        <v>155</v>
      </c>
      <c r="E109" s="10" t="s">
        <v>575</v>
      </c>
      <c r="F109" s="8"/>
      <c r="G109" s="8">
        <f>SUBTOTAL(9,G110:G115)</f>
        <v>95</v>
      </c>
      <c r="H109" s="8" t="e">
        <f>SUMIFS(明细表!#REF!,明细表!#REF!,Sheet2!D109)</f>
        <v>#REF!</v>
      </c>
      <c r="I109" s="8" t="e">
        <f t="shared" si="6"/>
        <v>#REF!</v>
      </c>
      <c r="J109" s="8"/>
    </row>
    <row r="110" spans="4:10" hidden="1" outlineLevel="2">
      <c r="D110">
        <v>96</v>
      </c>
      <c r="E110" t="s">
        <v>155</v>
      </c>
      <c r="F110" t="s">
        <v>576</v>
      </c>
      <c r="G110">
        <v>20</v>
      </c>
      <c r="J110">
        <v>20</v>
      </c>
    </row>
    <row r="111" spans="4:10" hidden="1" outlineLevel="2">
      <c r="D111">
        <v>97</v>
      </c>
      <c r="E111" t="s">
        <v>155</v>
      </c>
      <c r="F111" s="12" t="s">
        <v>249</v>
      </c>
      <c r="G111" s="12">
        <v>15</v>
      </c>
      <c r="J111" s="12"/>
    </row>
    <row r="112" spans="4:10" hidden="1" outlineLevel="2">
      <c r="D112">
        <v>98</v>
      </c>
      <c r="E112" t="s">
        <v>155</v>
      </c>
      <c r="F112" t="s">
        <v>577</v>
      </c>
      <c r="G112">
        <v>15</v>
      </c>
    </row>
    <row r="113" spans="4:10" hidden="1" outlineLevel="2">
      <c r="D113">
        <v>99</v>
      </c>
      <c r="E113" t="s">
        <v>155</v>
      </c>
      <c r="F113" t="s">
        <v>578</v>
      </c>
      <c r="G113">
        <v>15</v>
      </c>
      <c r="J113">
        <v>15</v>
      </c>
    </row>
    <row r="114" spans="4:10" hidden="1" outlineLevel="2">
      <c r="D114">
        <v>100</v>
      </c>
      <c r="E114" t="s">
        <v>155</v>
      </c>
      <c r="F114" t="s">
        <v>579</v>
      </c>
      <c r="G114">
        <v>15</v>
      </c>
      <c r="J114">
        <v>15</v>
      </c>
    </row>
    <row r="115" spans="4:10" hidden="1" outlineLevel="2">
      <c r="D115">
        <v>101</v>
      </c>
      <c r="E115" t="s">
        <v>155</v>
      </c>
      <c r="F115" t="s">
        <v>580</v>
      </c>
      <c r="G115">
        <v>15</v>
      </c>
      <c r="J115">
        <v>15</v>
      </c>
    </row>
    <row r="116" spans="4:10" outlineLevel="1" collapsed="1">
      <c r="D116" s="8" t="s">
        <v>149</v>
      </c>
      <c r="E116" s="10" t="s">
        <v>581</v>
      </c>
      <c r="F116" s="8"/>
      <c r="G116" s="8">
        <f>SUBTOTAL(9,G117:G127)</f>
        <v>170</v>
      </c>
      <c r="H116" s="8" t="e">
        <f>SUMIFS(明细表!#REF!,明细表!#REF!,Sheet2!D116)</f>
        <v>#REF!</v>
      </c>
      <c r="I116" s="8" t="e">
        <f t="shared" si="6"/>
        <v>#REF!</v>
      </c>
      <c r="J116" s="8"/>
    </row>
    <row r="117" spans="4:10" hidden="1" outlineLevel="2">
      <c r="D117">
        <v>102</v>
      </c>
      <c r="E117" t="s">
        <v>149</v>
      </c>
      <c r="F117" t="s">
        <v>582</v>
      </c>
      <c r="G117">
        <v>20</v>
      </c>
    </row>
    <row r="118" spans="4:10" hidden="1" outlineLevel="2">
      <c r="D118">
        <v>103</v>
      </c>
      <c r="E118" t="s">
        <v>149</v>
      </c>
      <c r="F118" t="s">
        <v>583</v>
      </c>
      <c r="G118">
        <v>15</v>
      </c>
    </row>
    <row r="119" spans="4:10" hidden="1" outlineLevel="2">
      <c r="D119">
        <v>104</v>
      </c>
      <c r="E119" t="s">
        <v>149</v>
      </c>
      <c r="F119" t="s">
        <v>584</v>
      </c>
      <c r="G119">
        <v>15</v>
      </c>
    </row>
    <row r="120" spans="4:10" hidden="1" outlineLevel="2">
      <c r="D120">
        <v>105</v>
      </c>
      <c r="E120" t="s">
        <v>149</v>
      </c>
      <c r="F120" t="s">
        <v>585</v>
      </c>
      <c r="G120">
        <v>15</v>
      </c>
    </row>
    <row r="121" spans="4:10" hidden="1" outlineLevel="2">
      <c r="D121" s="13">
        <v>106</v>
      </c>
      <c r="E121" s="13" t="s">
        <v>149</v>
      </c>
      <c r="F121" s="13" t="s">
        <v>586</v>
      </c>
      <c r="G121" s="13">
        <v>15</v>
      </c>
      <c r="J121" s="13"/>
    </row>
    <row r="122" spans="4:10" hidden="1" outlineLevel="2">
      <c r="D122" s="13">
        <v>107</v>
      </c>
      <c r="E122" s="13" t="s">
        <v>149</v>
      </c>
      <c r="F122" s="13" t="s">
        <v>587</v>
      </c>
      <c r="G122" s="13">
        <v>15</v>
      </c>
      <c r="J122" s="13"/>
    </row>
    <row r="123" spans="4:10" hidden="1" outlineLevel="2">
      <c r="D123" s="13">
        <v>108</v>
      </c>
      <c r="E123" s="13" t="s">
        <v>149</v>
      </c>
      <c r="F123" s="13" t="s">
        <v>384</v>
      </c>
      <c r="G123" s="13">
        <v>15</v>
      </c>
      <c r="J123" s="13"/>
    </row>
    <row r="124" spans="4:10" hidden="1" outlineLevel="2">
      <c r="D124">
        <v>109</v>
      </c>
      <c r="E124" t="s">
        <v>149</v>
      </c>
      <c r="F124" t="s">
        <v>588</v>
      </c>
      <c r="G124">
        <v>15</v>
      </c>
      <c r="J124">
        <v>15</v>
      </c>
    </row>
    <row r="125" spans="4:10" hidden="1" outlineLevel="2">
      <c r="D125">
        <v>110</v>
      </c>
      <c r="E125" t="s">
        <v>149</v>
      </c>
      <c r="F125" t="s">
        <v>589</v>
      </c>
      <c r="G125">
        <v>15</v>
      </c>
      <c r="J125">
        <v>15</v>
      </c>
    </row>
    <row r="126" spans="4:10" hidden="1" outlineLevel="2">
      <c r="D126" s="13">
        <v>111</v>
      </c>
      <c r="E126" s="13" t="s">
        <v>149</v>
      </c>
      <c r="F126" s="13" t="s">
        <v>590</v>
      </c>
      <c r="G126" s="13">
        <v>15</v>
      </c>
      <c r="J126" s="13"/>
    </row>
    <row r="127" spans="4:10" hidden="1" outlineLevel="2">
      <c r="D127">
        <v>112</v>
      </c>
      <c r="E127" t="s">
        <v>149</v>
      </c>
      <c r="F127" t="s">
        <v>591</v>
      </c>
      <c r="G127">
        <v>15</v>
      </c>
      <c r="J127">
        <v>15</v>
      </c>
    </row>
    <row r="128" spans="4:10" outlineLevel="1" collapsed="1">
      <c r="D128" s="8" t="s">
        <v>169</v>
      </c>
      <c r="E128" s="10" t="s">
        <v>592</v>
      </c>
      <c r="F128" s="8"/>
      <c r="G128" s="8">
        <f>SUBTOTAL(9,G129:G133)</f>
        <v>80</v>
      </c>
      <c r="H128" s="8" t="e">
        <f>SUMIFS(明细表!#REF!,明细表!#REF!,Sheet2!D128)</f>
        <v>#REF!</v>
      </c>
      <c r="I128" s="8" t="e">
        <f t="shared" si="6"/>
        <v>#REF!</v>
      </c>
      <c r="J128" s="8"/>
    </row>
    <row r="129" spans="4:10" hidden="1" outlineLevel="2">
      <c r="D129">
        <v>113</v>
      </c>
      <c r="E129" t="s">
        <v>169</v>
      </c>
      <c r="F129" t="s">
        <v>593</v>
      </c>
      <c r="G129">
        <v>20</v>
      </c>
    </row>
    <row r="130" spans="4:10" hidden="1" outlineLevel="2">
      <c r="D130">
        <v>114</v>
      </c>
      <c r="E130" t="s">
        <v>169</v>
      </c>
      <c r="F130" t="s">
        <v>594</v>
      </c>
      <c r="G130">
        <v>15</v>
      </c>
    </row>
    <row r="131" spans="4:10" hidden="1" outlineLevel="2">
      <c r="D131">
        <v>115</v>
      </c>
      <c r="E131" t="s">
        <v>169</v>
      </c>
      <c r="F131" t="s">
        <v>595</v>
      </c>
      <c r="G131">
        <v>15</v>
      </c>
    </row>
    <row r="132" spans="4:10" hidden="1" outlineLevel="2">
      <c r="D132">
        <v>116</v>
      </c>
      <c r="E132" t="s">
        <v>169</v>
      </c>
      <c r="F132" t="s">
        <v>596</v>
      </c>
      <c r="G132">
        <v>15</v>
      </c>
    </row>
    <row r="133" spans="4:10" hidden="1" outlineLevel="2">
      <c r="D133">
        <v>117</v>
      </c>
      <c r="E133" t="s">
        <v>169</v>
      </c>
      <c r="F133" t="s">
        <v>597</v>
      </c>
      <c r="G133">
        <v>15</v>
      </c>
    </row>
    <row r="134" spans="4:10" outlineLevel="1" collapsed="1">
      <c r="D134" s="8" t="s">
        <v>151</v>
      </c>
      <c r="E134" s="10" t="s">
        <v>598</v>
      </c>
      <c r="F134" s="8"/>
      <c r="G134" s="8">
        <f>SUBTOTAL(9,G135:G142)</f>
        <v>125</v>
      </c>
      <c r="H134" s="8" t="e">
        <f>SUMIFS(明细表!#REF!,明细表!#REF!,Sheet2!D134)</f>
        <v>#REF!</v>
      </c>
      <c r="I134" s="8" t="e">
        <f t="shared" ref="I134:I178" si="7">G134-H134</f>
        <v>#REF!</v>
      </c>
      <c r="J134" s="8"/>
    </row>
    <row r="135" spans="4:10" hidden="1" outlineLevel="2">
      <c r="D135">
        <v>118</v>
      </c>
      <c r="E135" t="s">
        <v>151</v>
      </c>
      <c r="F135" t="s">
        <v>599</v>
      </c>
      <c r="G135">
        <v>20</v>
      </c>
    </row>
    <row r="136" spans="4:10" hidden="1" outlineLevel="2">
      <c r="D136">
        <v>119</v>
      </c>
      <c r="E136" t="s">
        <v>151</v>
      </c>
      <c r="F136" t="s">
        <v>600</v>
      </c>
      <c r="G136">
        <v>15</v>
      </c>
    </row>
    <row r="137" spans="4:10" hidden="1" outlineLevel="2">
      <c r="D137">
        <v>120</v>
      </c>
      <c r="E137" t="s">
        <v>151</v>
      </c>
      <c r="F137" t="s">
        <v>601</v>
      </c>
      <c r="G137">
        <v>15</v>
      </c>
    </row>
    <row r="138" spans="4:10" hidden="1" outlineLevel="2">
      <c r="D138">
        <v>121</v>
      </c>
      <c r="E138" s="12" t="s">
        <v>151</v>
      </c>
      <c r="F138" s="12" t="s">
        <v>396</v>
      </c>
      <c r="G138" s="12">
        <v>15</v>
      </c>
    </row>
    <row r="139" spans="4:10" hidden="1" outlineLevel="2">
      <c r="D139">
        <v>122</v>
      </c>
      <c r="E139" s="12" t="s">
        <v>151</v>
      </c>
      <c r="F139" s="12" t="s">
        <v>317</v>
      </c>
      <c r="G139" s="12">
        <v>15</v>
      </c>
    </row>
    <row r="140" spans="4:10" hidden="1" outlineLevel="2">
      <c r="D140">
        <v>123</v>
      </c>
      <c r="E140" s="12" t="s">
        <v>151</v>
      </c>
      <c r="F140" s="12" t="s">
        <v>398</v>
      </c>
      <c r="G140" s="12">
        <v>15</v>
      </c>
    </row>
    <row r="141" spans="4:10" hidden="1" outlineLevel="2">
      <c r="D141">
        <v>124</v>
      </c>
      <c r="E141" s="12" t="s">
        <v>151</v>
      </c>
      <c r="F141" s="12" t="s">
        <v>400</v>
      </c>
      <c r="G141" s="12">
        <v>15</v>
      </c>
    </row>
    <row r="142" spans="4:10" hidden="1" outlineLevel="2">
      <c r="D142">
        <v>125</v>
      </c>
      <c r="E142" s="12" t="s">
        <v>151</v>
      </c>
      <c r="F142" s="12" t="s">
        <v>402</v>
      </c>
      <c r="G142" s="12">
        <v>15</v>
      </c>
    </row>
    <row r="143" spans="4:10" outlineLevel="1" collapsed="1">
      <c r="D143" s="8" t="s">
        <v>150</v>
      </c>
      <c r="E143" s="10" t="s">
        <v>602</v>
      </c>
      <c r="F143" s="8"/>
      <c r="G143" s="8">
        <f>SUBTOTAL(9,G144:G151)</f>
        <v>125</v>
      </c>
      <c r="H143" s="8" t="e">
        <f>SUMIFS(明细表!#REF!,明细表!#REF!,Sheet2!D143)</f>
        <v>#REF!</v>
      </c>
      <c r="I143" s="8" t="e">
        <f t="shared" si="7"/>
        <v>#REF!</v>
      </c>
      <c r="J143" s="8"/>
    </row>
    <row r="144" spans="4:10" hidden="1" outlineLevel="2">
      <c r="D144">
        <v>126</v>
      </c>
      <c r="E144" t="s">
        <v>150</v>
      </c>
      <c r="F144" t="s">
        <v>603</v>
      </c>
      <c r="G144">
        <v>20</v>
      </c>
    </row>
    <row r="145" spans="4:10" hidden="1" outlineLevel="2">
      <c r="D145">
        <v>127</v>
      </c>
      <c r="E145" t="s">
        <v>150</v>
      </c>
      <c r="F145" t="s">
        <v>604</v>
      </c>
      <c r="G145">
        <v>15</v>
      </c>
    </row>
    <row r="146" spans="4:10" hidden="1" outlineLevel="2">
      <c r="D146">
        <v>128</v>
      </c>
      <c r="E146" t="s">
        <v>150</v>
      </c>
      <c r="F146" s="12" t="s">
        <v>605</v>
      </c>
      <c r="G146" s="12">
        <v>15</v>
      </c>
    </row>
    <row r="147" spans="4:10" hidden="1" outlineLevel="2">
      <c r="D147">
        <v>129</v>
      </c>
      <c r="E147" t="s">
        <v>150</v>
      </c>
      <c r="F147" s="12" t="s">
        <v>606</v>
      </c>
      <c r="G147" s="12">
        <v>15</v>
      </c>
    </row>
    <row r="148" spans="4:10" hidden="1" outlineLevel="2">
      <c r="D148">
        <v>130</v>
      </c>
      <c r="E148" t="s">
        <v>150</v>
      </c>
      <c r="F148" s="12" t="s">
        <v>607</v>
      </c>
      <c r="G148" s="12">
        <v>15</v>
      </c>
    </row>
    <row r="149" spans="4:10" hidden="1" outlineLevel="2">
      <c r="D149">
        <v>131</v>
      </c>
      <c r="E149" t="s">
        <v>150</v>
      </c>
      <c r="F149" s="12" t="s">
        <v>608</v>
      </c>
      <c r="G149" s="12">
        <v>15</v>
      </c>
    </row>
    <row r="150" spans="4:10" hidden="1" outlineLevel="2">
      <c r="D150">
        <v>132</v>
      </c>
      <c r="E150" t="s">
        <v>150</v>
      </c>
      <c r="F150" s="12" t="s">
        <v>609</v>
      </c>
      <c r="G150" s="12">
        <v>15</v>
      </c>
    </row>
    <row r="151" spans="4:10" hidden="1" outlineLevel="2">
      <c r="D151">
        <v>133</v>
      </c>
      <c r="E151" t="s">
        <v>150</v>
      </c>
      <c r="F151" s="12" t="s">
        <v>610</v>
      </c>
      <c r="G151" s="12">
        <v>15</v>
      </c>
    </row>
    <row r="152" spans="4:10" outlineLevel="1" collapsed="1">
      <c r="D152" s="8" t="s">
        <v>153</v>
      </c>
      <c r="E152" s="10" t="s">
        <v>611</v>
      </c>
      <c r="F152" s="8"/>
      <c r="G152" s="8">
        <f>SUBTOTAL(9,G153:G157)</f>
        <v>80</v>
      </c>
      <c r="H152" s="8" t="e">
        <f>SUMIFS(明细表!#REF!,明细表!#REF!,Sheet2!D152)</f>
        <v>#REF!</v>
      </c>
      <c r="I152" s="8" t="e">
        <f t="shared" si="7"/>
        <v>#REF!</v>
      </c>
      <c r="J152" s="8"/>
    </row>
    <row r="153" spans="4:10" hidden="1" outlineLevel="2">
      <c r="D153">
        <v>134</v>
      </c>
      <c r="E153" t="s">
        <v>153</v>
      </c>
      <c r="F153" t="s">
        <v>612</v>
      </c>
      <c r="G153">
        <v>20</v>
      </c>
    </row>
    <row r="154" spans="4:10" hidden="1" outlineLevel="2">
      <c r="D154">
        <v>135</v>
      </c>
      <c r="E154" t="s">
        <v>153</v>
      </c>
      <c r="F154" t="s">
        <v>613</v>
      </c>
      <c r="G154">
        <v>15</v>
      </c>
    </row>
    <row r="155" spans="4:10" hidden="1" outlineLevel="2">
      <c r="D155">
        <v>136</v>
      </c>
      <c r="E155" t="s">
        <v>153</v>
      </c>
      <c r="F155" s="12" t="s">
        <v>614</v>
      </c>
      <c r="G155" s="12">
        <v>15</v>
      </c>
    </row>
    <row r="156" spans="4:10" hidden="1" outlineLevel="2">
      <c r="D156">
        <v>137</v>
      </c>
      <c r="E156" t="s">
        <v>153</v>
      </c>
      <c r="F156" s="12" t="s">
        <v>615</v>
      </c>
      <c r="G156" s="12">
        <v>15</v>
      </c>
    </row>
    <row r="157" spans="4:10" hidden="1" outlineLevel="2">
      <c r="D157">
        <v>138</v>
      </c>
      <c r="E157" t="s">
        <v>153</v>
      </c>
      <c r="F157" s="12" t="s">
        <v>616</v>
      </c>
      <c r="G157" s="12">
        <v>15</v>
      </c>
    </row>
    <row r="158" spans="4:10" outlineLevel="1" collapsed="1">
      <c r="D158" s="8" t="s">
        <v>171</v>
      </c>
      <c r="E158" s="10" t="s">
        <v>617</v>
      </c>
      <c r="F158" s="8"/>
      <c r="G158" s="8">
        <f>SUBTOTAL(9,G159:G161)</f>
        <v>50</v>
      </c>
      <c r="H158" s="8" t="e">
        <f>SUMIFS(明细表!#REF!,明细表!#REF!,Sheet2!D158)</f>
        <v>#REF!</v>
      </c>
      <c r="I158" s="8" t="e">
        <f t="shared" si="7"/>
        <v>#REF!</v>
      </c>
      <c r="J158" s="8"/>
    </row>
    <row r="159" spans="4:10" hidden="1" outlineLevel="2">
      <c r="D159">
        <v>139</v>
      </c>
      <c r="E159" t="s">
        <v>171</v>
      </c>
      <c r="F159" t="s">
        <v>618</v>
      </c>
      <c r="G159">
        <v>20</v>
      </c>
    </row>
    <row r="160" spans="4:10" hidden="1" outlineLevel="2">
      <c r="D160">
        <v>140</v>
      </c>
      <c r="E160" t="s">
        <v>171</v>
      </c>
      <c r="F160" t="s">
        <v>619</v>
      </c>
      <c r="G160">
        <v>15</v>
      </c>
    </row>
    <row r="161" spans="4:10" hidden="1" outlineLevel="2">
      <c r="D161">
        <v>141</v>
      </c>
      <c r="E161" s="12" t="s">
        <v>171</v>
      </c>
      <c r="F161" s="12" t="s">
        <v>620</v>
      </c>
      <c r="G161">
        <v>15</v>
      </c>
    </row>
    <row r="162" spans="4:10" outlineLevel="1" collapsed="1">
      <c r="D162" s="8" t="s">
        <v>277</v>
      </c>
      <c r="E162" s="10" t="s">
        <v>621</v>
      </c>
      <c r="F162" s="8"/>
      <c r="G162" s="8">
        <f>SUBTOTAL(9,G163:G177)</f>
        <v>230</v>
      </c>
      <c r="H162" s="8" t="e">
        <f>SUMIFS(明细表!#REF!,明细表!#REF!,Sheet2!D162)</f>
        <v>#REF!</v>
      </c>
      <c r="I162" s="8" t="e">
        <f t="shared" si="7"/>
        <v>#REF!</v>
      </c>
      <c r="J162" s="8"/>
    </row>
    <row r="163" spans="4:10" hidden="1" outlineLevel="2">
      <c r="D163">
        <v>142</v>
      </c>
      <c r="E163" t="s">
        <v>277</v>
      </c>
      <c r="F163" t="s">
        <v>622</v>
      </c>
      <c r="G163">
        <v>20</v>
      </c>
    </row>
    <row r="164" spans="4:10" hidden="1" outlineLevel="2">
      <c r="D164">
        <v>143</v>
      </c>
      <c r="E164" t="s">
        <v>277</v>
      </c>
      <c r="F164" t="s">
        <v>623</v>
      </c>
      <c r="G164">
        <v>15</v>
      </c>
    </row>
    <row r="165" spans="4:10" hidden="1" outlineLevel="2">
      <c r="D165">
        <v>144</v>
      </c>
      <c r="E165" t="s">
        <v>277</v>
      </c>
      <c r="F165" t="s">
        <v>624</v>
      </c>
      <c r="G165">
        <v>15</v>
      </c>
    </row>
    <row r="166" spans="4:10" hidden="1" outlineLevel="2">
      <c r="D166">
        <v>145</v>
      </c>
      <c r="E166" t="s">
        <v>277</v>
      </c>
      <c r="F166" t="s">
        <v>280</v>
      </c>
      <c r="G166">
        <v>15</v>
      </c>
    </row>
    <row r="167" spans="4:10" hidden="1" outlineLevel="2">
      <c r="D167">
        <v>146</v>
      </c>
      <c r="E167" t="s">
        <v>277</v>
      </c>
      <c r="F167" t="s">
        <v>281</v>
      </c>
      <c r="G167">
        <v>15</v>
      </c>
    </row>
    <row r="168" spans="4:10" hidden="1" outlineLevel="2">
      <c r="D168">
        <v>147</v>
      </c>
      <c r="E168" t="s">
        <v>277</v>
      </c>
      <c r="F168" t="s">
        <v>625</v>
      </c>
      <c r="G168">
        <v>15</v>
      </c>
    </row>
    <row r="169" spans="4:10" hidden="1" outlineLevel="2">
      <c r="D169">
        <v>148</v>
      </c>
      <c r="E169" t="s">
        <v>277</v>
      </c>
      <c r="F169" t="s">
        <v>626</v>
      </c>
      <c r="G169">
        <v>15</v>
      </c>
    </row>
    <row r="170" spans="4:10" hidden="1" outlineLevel="2">
      <c r="D170">
        <v>149</v>
      </c>
      <c r="E170" t="s">
        <v>277</v>
      </c>
      <c r="F170" t="s">
        <v>627</v>
      </c>
      <c r="G170">
        <v>15</v>
      </c>
    </row>
    <row r="171" spans="4:10" hidden="1" outlineLevel="2">
      <c r="D171">
        <v>150</v>
      </c>
      <c r="E171" t="s">
        <v>277</v>
      </c>
      <c r="F171" t="s">
        <v>628</v>
      </c>
      <c r="G171">
        <v>15</v>
      </c>
    </row>
    <row r="172" spans="4:10" hidden="1" outlineLevel="2">
      <c r="D172">
        <v>151</v>
      </c>
      <c r="E172" t="s">
        <v>277</v>
      </c>
      <c r="F172" t="s">
        <v>629</v>
      </c>
      <c r="G172">
        <v>15</v>
      </c>
    </row>
    <row r="173" spans="4:10" hidden="1" outlineLevel="2">
      <c r="D173">
        <v>152</v>
      </c>
      <c r="E173" t="s">
        <v>277</v>
      </c>
      <c r="F173" t="s">
        <v>630</v>
      </c>
      <c r="G173">
        <v>15</v>
      </c>
    </row>
    <row r="174" spans="4:10" hidden="1" outlineLevel="2">
      <c r="D174">
        <v>153</v>
      </c>
      <c r="E174" t="s">
        <v>277</v>
      </c>
      <c r="F174" t="s">
        <v>631</v>
      </c>
      <c r="G174">
        <v>15</v>
      </c>
    </row>
    <row r="175" spans="4:10" hidden="1" outlineLevel="2">
      <c r="D175">
        <v>154</v>
      </c>
      <c r="E175" t="s">
        <v>277</v>
      </c>
      <c r="F175" t="s">
        <v>632</v>
      </c>
      <c r="G175">
        <v>15</v>
      </c>
    </row>
    <row r="176" spans="4:10" hidden="1" outlineLevel="2">
      <c r="D176">
        <v>155</v>
      </c>
      <c r="E176" t="s">
        <v>277</v>
      </c>
      <c r="F176" t="s">
        <v>633</v>
      </c>
      <c r="G176">
        <v>15</v>
      </c>
    </row>
    <row r="177" spans="4:10" hidden="1" outlineLevel="2">
      <c r="D177">
        <v>156</v>
      </c>
      <c r="E177" t="s">
        <v>277</v>
      </c>
      <c r="F177" t="s">
        <v>634</v>
      </c>
      <c r="G177">
        <v>15</v>
      </c>
    </row>
    <row r="178" spans="4:10" outlineLevel="1" collapsed="1">
      <c r="D178" s="8" t="s">
        <v>256</v>
      </c>
      <c r="E178" s="10" t="s">
        <v>635</v>
      </c>
      <c r="F178" s="8"/>
      <c r="G178" s="8">
        <f>SUBTOTAL(9,G179:G197)</f>
        <v>290</v>
      </c>
      <c r="H178" s="8" t="e">
        <f>SUMIFS(明细表!#REF!,明细表!#REF!,Sheet2!D178)</f>
        <v>#REF!</v>
      </c>
      <c r="I178" s="8" t="e">
        <f t="shared" si="7"/>
        <v>#REF!</v>
      </c>
      <c r="J178" s="8"/>
    </row>
    <row r="179" spans="4:10" hidden="1" outlineLevel="2">
      <c r="D179">
        <v>157</v>
      </c>
      <c r="E179" t="s">
        <v>256</v>
      </c>
      <c r="F179" t="s">
        <v>258</v>
      </c>
      <c r="G179">
        <v>20</v>
      </c>
    </row>
    <row r="180" spans="4:10" hidden="1" outlineLevel="2">
      <c r="D180">
        <v>158</v>
      </c>
      <c r="E180" t="s">
        <v>256</v>
      </c>
      <c r="F180" t="s">
        <v>259</v>
      </c>
      <c r="G180">
        <v>15</v>
      </c>
    </row>
    <row r="181" spans="4:10" hidden="1" outlineLevel="2">
      <c r="D181">
        <v>159</v>
      </c>
      <c r="E181" t="s">
        <v>256</v>
      </c>
      <c r="F181" t="s">
        <v>636</v>
      </c>
      <c r="G181">
        <v>15</v>
      </c>
    </row>
    <row r="182" spans="4:10" hidden="1" outlineLevel="2">
      <c r="D182">
        <v>160</v>
      </c>
      <c r="E182" t="s">
        <v>256</v>
      </c>
      <c r="F182" t="s">
        <v>261</v>
      </c>
      <c r="G182">
        <v>15</v>
      </c>
    </row>
    <row r="183" spans="4:10" hidden="1" outlineLevel="2">
      <c r="D183">
        <v>161</v>
      </c>
      <c r="E183" t="s">
        <v>256</v>
      </c>
      <c r="F183" t="s">
        <v>262</v>
      </c>
      <c r="G183">
        <v>15</v>
      </c>
    </row>
    <row r="184" spans="4:10" hidden="1" outlineLevel="2">
      <c r="D184">
        <v>162</v>
      </c>
      <c r="E184" t="s">
        <v>256</v>
      </c>
      <c r="F184" t="s">
        <v>263</v>
      </c>
      <c r="G184">
        <v>15</v>
      </c>
    </row>
    <row r="185" spans="4:10" hidden="1" outlineLevel="2">
      <c r="D185">
        <v>163</v>
      </c>
      <c r="E185" t="s">
        <v>256</v>
      </c>
      <c r="F185" t="s">
        <v>264</v>
      </c>
      <c r="G185">
        <v>15</v>
      </c>
    </row>
    <row r="186" spans="4:10" hidden="1" outlineLevel="2">
      <c r="D186">
        <v>164</v>
      </c>
      <c r="E186" t="s">
        <v>256</v>
      </c>
      <c r="F186" t="s">
        <v>637</v>
      </c>
      <c r="G186">
        <v>15</v>
      </c>
    </row>
    <row r="187" spans="4:10" hidden="1" outlineLevel="2">
      <c r="D187">
        <v>165</v>
      </c>
      <c r="E187" t="s">
        <v>256</v>
      </c>
      <c r="F187" t="s">
        <v>266</v>
      </c>
      <c r="G187">
        <v>15</v>
      </c>
    </row>
    <row r="188" spans="4:10" hidden="1" outlineLevel="2">
      <c r="D188">
        <v>166</v>
      </c>
      <c r="E188" t="s">
        <v>256</v>
      </c>
      <c r="F188" t="s">
        <v>267</v>
      </c>
      <c r="G188">
        <v>15</v>
      </c>
    </row>
    <row r="189" spans="4:10" hidden="1" outlineLevel="2">
      <c r="D189">
        <v>167</v>
      </c>
      <c r="E189" t="s">
        <v>256</v>
      </c>
      <c r="F189" t="s">
        <v>268</v>
      </c>
      <c r="G189">
        <v>15</v>
      </c>
    </row>
    <row r="190" spans="4:10" hidden="1" outlineLevel="2">
      <c r="D190">
        <v>168</v>
      </c>
      <c r="E190" t="s">
        <v>256</v>
      </c>
      <c r="F190" t="s">
        <v>269</v>
      </c>
      <c r="G190">
        <v>15</v>
      </c>
    </row>
    <row r="191" spans="4:10" hidden="1" outlineLevel="2">
      <c r="D191">
        <v>169</v>
      </c>
      <c r="E191" t="s">
        <v>256</v>
      </c>
      <c r="F191" t="s">
        <v>270</v>
      </c>
      <c r="G191">
        <v>15</v>
      </c>
    </row>
    <row r="192" spans="4:10" hidden="1" outlineLevel="2">
      <c r="D192">
        <v>170</v>
      </c>
      <c r="E192" t="s">
        <v>256</v>
      </c>
      <c r="F192" t="s">
        <v>271</v>
      </c>
      <c r="G192">
        <v>15</v>
      </c>
    </row>
    <row r="193" spans="4:10" hidden="1" outlineLevel="2">
      <c r="D193">
        <v>171</v>
      </c>
      <c r="E193" t="s">
        <v>256</v>
      </c>
      <c r="F193" t="s">
        <v>272</v>
      </c>
      <c r="G193">
        <v>15</v>
      </c>
    </row>
    <row r="194" spans="4:10" hidden="1" outlineLevel="2">
      <c r="D194">
        <v>172</v>
      </c>
      <c r="E194" t="s">
        <v>256</v>
      </c>
      <c r="F194" t="s">
        <v>273</v>
      </c>
      <c r="G194">
        <v>15</v>
      </c>
    </row>
    <row r="195" spans="4:10" hidden="1" outlineLevel="2">
      <c r="D195">
        <v>173</v>
      </c>
      <c r="E195" t="s">
        <v>256</v>
      </c>
      <c r="F195" t="s">
        <v>274</v>
      </c>
      <c r="G195">
        <v>15</v>
      </c>
    </row>
    <row r="196" spans="4:10" hidden="1" outlineLevel="2">
      <c r="D196">
        <v>174</v>
      </c>
      <c r="E196" t="s">
        <v>256</v>
      </c>
      <c r="F196" t="s">
        <v>275</v>
      </c>
      <c r="G196">
        <v>15</v>
      </c>
    </row>
    <row r="197" spans="4:10" hidden="1" outlineLevel="2">
      <c r="D197">
        <v>175</v>
      </c>
      <c r="E197" t="s">
        <v>256</v>
      </c>
      <c r="F197" t="s">
        <v>276</v>
      </c>
      <c r="G197">
        <v>15</v>
      </c>
    </row>
    <row r="198" spans="4:10" outlineLevel="1" collapsed="1">
      <c r="D198" s="8" t="s">
        <v>282</v>
      </c>
      <c r="E198" s="10" t="s">
        <v>638</v>
      </c>
      <c r="F198" s="8"/>
      <c r="G198" s="8">
        <f>SUBTOTAL(9,G199:G216)</f>
        <v>275</v>
      </c>
      <c r="H198" s="8" t="e">
        <f>SUMIFS(明细表!#REF!,明细表!#REF!,Sheet2!D198)</f>
        <v>#REF!</v>
      </c>
      <c r="I198" s="8" t="e">
        <f t="shared" ref="I198" si="8">G198-H198</f>
        <v>#REF!</v>
      </c>
      <c r="J198" s="8"/>
    </row>
    <row r="199" spans="4:10" hidden="1" outlineLevel="2">
      <c r="D199">
        <v>176</v>
      </c>
      <c r="E199" t="s">
        <v>282</v>
      </c>
      <c r="F199" t="s">
        <v>639</v>
      </c>
      <c r="G199">
        <v>20</v>
      </c>
    </row>
    <row r="200" spans="4:10" hidden="1" outlineLevel="2">
      <c r="D200">
        <v>177</v>
      </c>
      <c r="E200" t="s">
        <v>282</v>
      </c>
      <c r="F200" t="s">
        <v>640</v>
      </c>
      <c r="G200">
        <v>15</v>
      </c>
    </row>
    <row r="201" spans="4:10" hidden="1" outlineLevel="2">
      <c r="D201">
        <v>178</v>
      </c>
      <c r="E201" t="s">
        <v>282</v>
      </c>
      <c r="F201" t="s">
        <v>641</v>
      </c>
      <c r="G201">
        <v>15</v>
      </c>
    </row>
    <row r="202" spans="4:10" hidden="1" outlineLevel="2">
      <c r="D202">
        <v>179</v>
      </c>
      <c r="E202" t="s">
        <v>282</v>
      </c>
      <c r="F202" t="s">
        <v>642</v>
      </c>
      <c r="G202">
        <v>15</v>
      </c>
    </row>
    <row r="203" spans="4:10" hidden="1" outlineLevel="2">
      <c r="D203">
        <v>180</v>
      </c>
      <c r="E203" t="s">
        <v>282</v>
      </c>
      <c r="F203" t="s">
        <v>643</v>
      </c>
      <c r="G203">
        <v>15</v>
      </c>
    </row>
    <row r="204" spans="4:10" hidden="1" outlineLevel="2">
      <c r="D204">
        <v>181</v>
      </c>
      <c r="E204" t="s">
        <v>282</v>
      </c>
      <c r="F204" t="s">
        <v>644</v>
      </c>
      <c r="G204">
        <v>15</v>
      </c>
    </row>
    <row r="205" spans="4:10" hidden="1" outlineLevel="2">
      <c r="D205">
        <v>182</v>
      </c>
      <c r="E205" t="s">
        <v>282</v>
      </c>
      <c r="F205" t="s">
        <v>645</v>
      </c>
      <c r="G205">
        <v>15</v>
      </c>
    </row>
    <row r="206" spans="4:10" hidden="1" outlineLevel="2">
      <c r="D206">
        <v>183</v>
      </c>
      <c r="E206" t="s">
        <v>282</v>
      </c>
      <c r="F206" t="s">
        <v>646</v>
      </c>
      <c r="G206">
        <v>15</v>
      </c>
    </row>
    <row r="207" spans="4:10" hidden="1" outlineLevel="2">
      <c r="D207">
        <v>184</v>
      </c>
      <c r="E207" t="s">
        <v>282</v>
      </c>
      <c r="F207" t="s">
        <v>647</v>
      </c>
      <c r="G207">
        <v>15</v>
      </c>
    </row>
    <row r="208" spans="4:10" hidden="1" outlineLevel="2">
      <c r="D208">
        <v>185</v>
      </c>
      <c r="E208" t="s">
        <v>282</v>
      </c>
      <c r="F208" t="s">
        <v>648</v>
      </c>
      <c r="G208">
        <v>15</v>
      </c>
    </row>
    <row r="209" spans="4:7" hidden="1" outlineLevel="2">
      <c r="D209">
        <v>186</v>
      </c>
      <c r="E209" t="s">
        <v>282</v>
      </c>
      <c r="F209" t="s">
        <v>649</v>
      </c>
      <c r="G209">
        <v>15</v>
      </c>
    </row>
    <row r="210" spans="4:7" hidden="1" outlineLevel="2">
      <c r="D210">
        <v>187</v>
      </c>
      <c r="E210" t="s">
        <v>282</v>
      </c>
      <c r="F210" t="s">
        <v>650</v>
      </c>
      <c r="G210">
        <v>15</v>
      </c>
    </row>
    <row r="211" spans="4:7" hidden="1" outlineLevel="2">
      <c r="D211">
        <v>188</v>
      </c>
      <c r="E211" t="s">
        <v>282</v>
      </c>
      <c r="F211" t="s">
        <v>651</v>
      </c>
      <c r="G211">
        <v>15</v>
      </c>
    </row>
    <row r="212" spans="4:7" hidden="1" outlineLevel="2">
      <c r="D212">
        <v>189</v>
      </c>
      <c r="E212" t="s">
        <v>282</v>
      </c>
      <c r="F212" t="s">
        <v>652</v>
      </c>
      <c r="G212">
        <v>15</v>
      </c>
    </row>
    <row r="213" spans="4:7" hidden="1" outlineLevel="2">
      <c r="D213">
        <v>190</v>
      </c>
      <c r="E213" t="s">
        <v>282</v>
      </c>
      <c r="F213" t="s">
        <v>653</v>
      </c>
      <c r="G213">
        <v>15</v>
      </c>
    </row>
    <row r="214" spans="4:7" hidden="1" outlineLevel="2">
      <c r="D214">
        <v>191</v>
      </c>
      <c r="E214" t="s">
        <v>282</v>
      </c>
      <c r="F214" t="s">
        <v>654</v>
      </c>
      <c r="G214">
        <v>15</v>
      </c>
    </row>
    <row r="215" spans="4:7" hidden="1" outlineLevel="2">
      <c r="D215">
        <v>192</v>
      </c>
      <c r="E215" t="s">
        <v>282</v>
      </c>
      <c r="F215" t="s">
        <v>655</v>
      </c>
      <c r="G215">
        <v>15</v>
      </c>
    </row>
    <row r="216" spans="4:7" hidden="1" outlineLevel="2">
      <c r="D216">
        <v>193</v>
      </c>
      <c r="E216" t="s">
        <v>282</v>
      </c>
      <c r="F216" t="s">
        <v>656</v>
      </c>
      <c r="G216">
        <v>15</v>
      </c>
    </row>
  </sheetData>
  <autoFilter ref="E1:J216"/>
  <phoneticPr fontId="32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0"/>
  <sheetViews>
    <sheetView workbookViewId="0">
      <selection activeCell="F223" sqref="F223:F224"/>
    </sheetView>
  </sheetViews>
  <sheetFormatPr defaultColWidth="9" defaultRowHeight="13.5"/>
  <cols>
    <col min="2" max="2" width="57.75" customWidth="1"/>
  </cols>
  <sheetData>
    <row r="1" spans="2:2">
      <c r="B1" s="1" t="s">
        <v>86</v>
      </c>
    </row>
    <row r="2" spans="2:2">
      <c r="B2" s="1" t="s">
        <v>175</v>
      </c>
    </row>
    <row r="3" spans="2:2">
      <c r="B3" s="2" t="s">
        <v>176</v>
      </c>
    </row>
    <row r="4" spans="2:2">
      <c r="B4" s="3" t="s">
        <v>177</v>
      </c>
    </row>
    <row r="5" spans="2:2">
      <c r="B5" s="3" t="s">
        <v>178</v>
      </c>
    </row>
    <row r="6" spans="2:2">
      <c r="B6" s="3" t="s">
        <v>179</v>
      </c>
    </row>
    <row r="7" spans="2:2">
      <c r="B7" s="3" t="s">
        <v>92</v>
      </c>
    </row>
    <row r="8" spans="2:2">
      <c r="B8" s="2" t="s">
        <v>180</v>
      </c>
    </row>
    <row r="9" spans="2:2">
      <c r="B9" s="2" t="s">
        <v>94</v>
      </c>
    </row>
    <row r="10" spans="2:2">
      <c r="B10" s="2" t="s">
        <v>95</v>
      </c>
    </row>
    <row r="11" spans="2:2">
      <c r="B11" s="2" t="s">
        <v>96</v>
      </c>
    </row>
    <row r="12" spans="2:2">
      <c r="B12" s="2" t="s">
        <v>97</v>
      </c>
    </row>
    <row r="13" spans="2:2">
      <c r="B13" s="2" t="s">
        <v>182</v>
      </c>
    </row>
    <row r="14" spans="2:2">
      <c r="B14" s="4" t="s">
        <v>6</v>
      </c>
    </row>
    <row r="15" spans="2:2">
      <c r="B15" s="2" t="s">
        <v>99</v>
      </c>
    </row>
    <row r="16" spans="2:2">
      <c r="B16" s="2" t="s">
        <v>100</v>
      </c>
    </row>
    <row r="17" spans="2:2" ht="17.25" customHeight="1">
      <c r="B17" s="5" t="s">
        <v>8</v>
      </c>
    </row>
    <row r="18" spans="2:2">
      <c r="B18" s="5" t="s">
        <v>9</v>
      </c>
    </row>
    <row r="19" spans="2:2">
      <c r="B19" s="5" t="s">
        <v>10</v>
      </c>
    </row>
    <row r="20" spans="2:2">
      <c r="B20" s="5" t="s">
        <v>11</v>
      </c>
    </row>
    <row r="21" spans="2:2">
      <c r="B21" s="5" t="s">
        <v>12</v>
      </c>
    </row>
    <row r="22" spans="2:2">
      <c r="B22" s="6" t="s">
        <v>13</v>
      </c>
    </row>
    <row r="23" spans="2:2">
      <c r="B23" s="5" t="s">
        <v>14</v>
      </c>
    </row>
    <row r="24" spans="2:2">
      <c r="B24" s="5" t="s">
        <v>15</v>
      </c>
    </row>
    <row r="25" spans="2:2">
      <c r="B25" s="5" t="s">
        <v>183</v>
      </c>
    </row>
    <row r="26" spans="2:2">
      <c r="B26" s="7" t="s">
        <v>184</v>
      </c>
    </row>
    <row r="27" spans="2:2">
      <c r="B27" s="5" t="s">
        <v>181</v>
      </c>
    </row>
    <row r="28" spans="2:2">
      <c r="B28" s="5" t="s">
        <v>185</v>
      </c>
    </row>
    <row r="29" spans="2:2">
      <c r="B29" s="5" t="s">
        <v>186</v>
      </c>
    </row>
    <row r="30" spans="2:2">
      <c r="B30" s="5" t="s">
        <v>187</v>
      </c>
    </row>
  </sheetData>
  <phoneticPr fontId="3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附件1.资金分配表</vt:lpstr>
      <vt:lpstr>四川</vt:lpstr>
      <vt:lpstr>Sheet1</vt:lpstr>
      <vt:lpstr>汇总表</vt:lpstr>
      <vt:lpstr>明细表</vt:lpstr>
      <vt:lpstr>市州合并汇总</vt:lpstr>
      <vt:lpstr>扩权县</vt:lpstr>
      <vt:lpstr>Sheet2</vt:lpstr>
      <vt:lpstr>Sheet3</vt:lpstr>
      <vt:lpstr>明细表!Print_Area</vt:lpstr>
      <vt:lpstr>附件1.资金分配表!Print_Titles</vt:lpstr>
      <vt:lpstr>汇总表!Print_Titles</vt:lpstr>
      <vt:lpstr>扩权县!Print_Titles</vt:lpstr>
      <vt:lpstr>明细表!Print_Titles</vt:lpstr>
      <vt:lpstr>四川!Print_Titles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杨珂</dc:creator>
  <cp:lastModifiedBy>周晓敏</cp:lastModifiedBy>
  <cp:lastPrinted>2021-12-23T03:30:03Z</cp:lastPrinted>
  <dcterms:created xsi:type="dcterms:W3CDTF">2021-11-27T17:08:00Z</dcterms:created>
  <dcterms:modified xsi:type="dcterms:W3CDTF">2021-12-23T03:31:48Z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AA49FD8E925244019131013CEFE1166D</vt:lpwstr>
  </property>
</Properties>
</file>