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附件1 " sheetId="2" r:id="rId1"/>
  </sheets>
  <externalReferences>
    <externalReference r:id="rId2"/>
  </externalReferences>
  <definedNames>
    <definedName name="_xlnm.Print_Titles" localSheetId="0">'附件1 '!$2:$5</definedName>
    <definedName name="_xlnm._FilterDatabase" localSheetId="0" hidden="1">'附件1 '!$A$7:$AA$117</definedName>
  </definedNames>
  <calcPr calcId="144525"/>
</workbook>
</file>

<file path=xl/sharedStrings.xml><?xml version="1.0" encoding="utf-8"?>
<sst xmlns="http://schemas.openxmlformats.org/spreadsheetml/2006/main" count="155" uniqueCount="136">
  <si>
    <t>附件1</t>
  </si>
  <si>
    <t>四川省2023年度中央财政城乡居民医保补助资金分配表</t>
  </si>
  <si>
    <t>单位：万元、人</t>
  </si>
  <si>
    <t>地区</t>
  </si>
  <si>
    <t>结算2022年人数
（截止2022年6月）</t>
  </si>
  <si>
    <t>2022年补助标准
（元/人.年）</t>
  </si>
  <si>
    <t>结算2022年</t>
  </si>
  <si>
    <t>2022年中央
奖励资金</t>
  </si>
  <si>
    <t>预拨2023年</t>
  </si>
  <si>
    <t>本次实际
拨付</t>
  </si>
  <si>
    <t>备注</t>
  </si>
  <si>
    <t>城乡
居民</t>
  </si>
  <si>
    <t>央属              大学生</t>
  </si>
  <si>
    <t>城乡居民普补</t>
  </si>
  <si>
    <t>央属             大学生</t>
  </si>
  <si>
    <t>城乡居民</t>
  </si>
  <si>
    <t>央属
大学生</t>
  </si>
  <si>
    <t>结算合计</t>
  </si>
  <si>
    <t>应预拨</t>
  </si>
  <si>
    <t>已预拨</t>
  </si>
  <si>
    <t>本次预拨
合计</t>
  </si>
  <si>
    <t>合计</t>
  </si>
  <si>
    <t>一、市州</t>
  </si>
  <si>
    <t xml:space="preserve">  成都市</t>
  </si>
  <si>
    <t>市级统筹</t>
  </si>
  <si>
    <t xml:space="preserve">  自贡市</t>
  </si>
  <si>
    <t>实行市级统筹
资金拨入市级</t>
  </si>
  <si>
    <t xml:space="preserve">    自贡市（非扩权县）</t>
  </si>
  <si>
    <t xml:space="preserve">    荣县</t>
  </si>
  <si>
    <t xml:space="preserve">    富顺县</t>
  </si>
  <si>
    <t xml:space="preserve">  攀枝花市</t>
  </si>
  <si>
    <t xml:space="preserve">    攀枝花市（非扩权县）</t>
  </si>
  <si>
    <t xml:space="preserve">    米易县</t>
  </si>
  <si>
    <t xml:space="preserve">    盐边县</t>
  </si>
  <si>
    <t xml:space="preserve">  泸州市</t>
  </si>
  <si>
    <t xml:space="preserve">    泸州市（非扩权县）</t>
  </si>
  <si>
    <t xml:space="preserve">    泸县</t>
  </si>
  <si>
    <t xml:space="preserve">    合江县</t>
  </si>
  <si>
    <t xml:space="preserve">    叙永县</t>
  </si>
  <si>
    <t xml:space="preserve">    古蔺县</t>
  </si>
  <si>
    <t xml:space="preserve">  德阳市</t>
  </si>
  <si>
    <t xml:space="preserve">    德阳市（非扩权县）</t>
  </si>
  <si>
    <t xml:space="preserve">    广汉市</t>
  </si>
  <si>
    <t xml:space="preserve">    什邡市</t>
  </si>
  <si>
    <t xml:space="preserve">    绵竹市</t>
  </si>
  <si>
    <t xml:space="preserve">    中江县</t>
  </si>
  <si>
    <t xml:space="preserve">  绵阳市</t>
  </si>
  <si>
    <t xml:space="preserve">    绵阳市（非扩权县）</t>
  </si>
  <si>
    <t xml:space="preserve">    平武县</t>
  </si>
  <si>
    <t xml:space="preserve">    北川县</t>
  </si>
  <si>
    <t xml:space="preserve">    江油市</t>
  </si>
  <si>
    <t xml:space="preserve">    梓潼县</t>
  </si>
  <si>
    <t xml:space="preserve">    三台县</t>
  </si>
  <si>
    <t xml:space="preserve">    盐亭县</t>
  </si>
  <si>
    <t xml:space="preserve">  广元市</t>
  </si>
  <si>
    <t xml:space="preserve">    广元市（非扩权县）</t>
  </si>
  <si>
    <t xml:space="preserve">    青川县</t>
  </si>
  <si>
    <t xml:space="preserve">    剑阁县</t>
  </si>
  <si>
    <t xml:space="preserve">    旺苍县</t>
  </si>
  <si>
    <t xml:space="preserve">    苍溪县</t>
  </si>
  <si>
    <t xml:space="preserve">  遂宁市</t>
  </si>
  <si>
    <t xml:space="preserve">    遂宁市（非扩权县）</t>
  </si>
  <si>
    <t xml:space="preserve">    蓬溪县</t>
  </si>
  <si>
    <t xml:space="preserve">    射洪县</t>
  </si>
  <si>
    <t xml:space="preserve">    大英县</t>
  </si>
  <si>
    <t xml:space="preserve">  内江市</t>
  </si>
  <si>
    <t xml:space="preserve">    内江市（非扩权县）</t>
  </si>
  <si>
    <t xml:space="preserve">    资中县</t>
  </si>
  <si>
    <t xml:space="preserve">    威远县</t>
  </si>
  <si>
    <t xml:space="preserve">    隆昌市</t>
  </si>
  <si>
    <t xml:space="preserve">  乐山市</t>
  </si>
  <si>
    <t xml:space="preserve">    乐山市（非扩权县）</t>
  </si>
  <si>
    <t xml:space="preserve">    沐川县</t>
  </si>
  <si>
    <t xml:space="preserve">    峨边县</t>
  </si>
  <si>
    <t xml:space="preserve">    马边县</t>
  </si>
  <si>
    <t xml:space="preserve">    峨眉山市</t>
  </si>
  <si>
    <t xml:space="preserve">    犍为县</t>
  </si>
  <si>
    <t xml:space="preserve">    井研县</t>
  </si>
  <si>
    <t xml:space="preserve">    夹江县</t>
  </si>
  <si>
    <t xml:space="preserve">  南充市</t>
  </si>
  <si>
    <t xml:space="preserve">    南充市（非扩权县）</t>
  </si>
  <si>
    <t xml:space="preserve">    阆中市</t>
  </si>
  <si>
    <t xml:space="preserve">    南部县</t>
  </si>
  <si>
    <t xml:space="preserve">    西充县</t>
  </si>
  <si>
    <t xml:space="preserve">    营山县</t>
  </si>
  <si>
    <t xml:space="preserve">    仪陇县</t>
  </si>
  <si>
    <t xml:space="preserve">    蓬安县</t>
  </si>
  <si>
    <t xml:space="preserve">  眉山市</t>
  </si>
  <si>
    <t xml:space="preserve">    眉山市（非扩权县）</t>
  </si>
  <si>
    <t xml:space="preserve">    洪雅县</t>
  </si>
  <si>
    <t xml:space="preserve">    丹棱县</t>
  </si>
  <si>
    <t xml:space="preserve">    青神县</t>
  </si>
  <si>
    <t xml:space="preserve">    仁寿县</t>
  </si>
  <si>
    <t xml:space="preserve">  宜宾市</t>
  </si>
  <si>
    <t xml:space="preserve">    宜宾市（非扩权县）</t>
  </si>
  <si>
    <t xml:space="preserve">    筠连县</t>
  </si>
  <si>
    <t xml:space="preserve">    珙县</t>
  </si>
  <si>
    <t xml:space="preserve">    屏山县</t>
  </si>
  <si>
    <t xml:space="preserve">    江安县</t>
  </si>
  <si>
    <t xml:space="preserve">    长宁县</t>
  </si>
  <si>
    <t xml:space="preserve">    高县</t>
  </si>
  <si>
    <t xml:space="preserve">    兴文县</t>
  </si>
  <si>
    <t xml:space="preserve">  广安市</t>
  </si>
  <si>
    <t xml:space="preserve">    广安市（非扩权县）</t>
  </si>
  <si>
    <t xml:space="preserve">    华蓥市</t>
  </si>
  <si>
    <t xml:space="preserve">    岳池县</t>
  </si>
  <si>
    <t xml:space="preserve">    武胜县</t>
  </si>
  <si>
    <t xml:space="preserve">    邻水县</t>
  </si>
  <si>
    <t xml:space="preserve">  达州市</t>
  </si>
  <si>
    <t xml:space="preserve">    达州市（非扩权县）</t>
  </si>
  <si>
    <t xml:space="preserve">    万源市</t>
  </si>
  <si>
    <t xml:space="preserve">    宣汉县</t>
  </si>
  <si>
    <t xml:space="preserve">    开江县</t>
  </si>
  <si>
    <t xml:space="preserve">    大竹县</t>
  </si>
  <si>
    <t xml:space="preserve">    渠县</t>
  </si>
  <si>
    <t xml:space="preserve">  雅安市</t>
  </si>
  <si>
    <t xml:space="preserve">    雅安市（非扩权县）</t>
  </si>
  <si>
    <t xml:space="preserve">    荥经县</t>
  </si>
  <si>
    <t xml:space="preserve">    汉源县</t>
  </si>
  <si>
    <t xml:space="preserve">    石棉县</t>
  </si>
  <si>
    <t xml:space="preserve">    天全县</t>
  </si>
  <si>
    <t xml:space="preserve">    芦山县</t>
  </si>
  <si>
    <t xml:space="preserve">    宝兴县</t>
  </si>
  <si>
    <t xml:space="preserve">  巴中市</t>
  </si>
  <si>
    <t xml:space="preserve">    巴中市（非扩权县）</t>
  </si>
  <si>
    <t xml:space="preserve">    平昌县</t>
  </si>
  <si>
    <t xml:space="preserve">    通江县</t>
  </si>
  <si>
    <t xml:space="preserve">    南江县</t>
  </si>
  <si>
    <t xml:space="preserve">  资阳市</t>
  </si>
  <si>
    <t xml:space="preserve">    资阳市（非扩权县）</t>
  </si>
  <si>
    <t xml:space="preserve">    安岳县</t>
  </si>
  <si>
    <t xml:space="preserve">    乐至县</t>
  </si>
  <si>
    <t xml:space="preserve">  阿坝州</t>
  </si>
  <si>
    <t>州级统筹</t>
  </si>
  <si>
    <t xml:space="preserve">  甘孜州</t>
  </si>
  <si>
    <t xml:space="preserve">  凉山州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</si>
</sst>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0"/>
    </font>
    <font>
      <sz val="11"/>
      <name val="楷体_GB2312"/>
      <charset val="134"/>
    </font>
    <font>
      <b/>
      <sz val="9"/>
      <name val="宋体"/>
      <charset val="134"/>
    </font>
    <font>
      <b/>
      <sz val="9"/>
      <name val="黑体"/>
      <charset val="134"/>
    </font>
    <font>
      <sz val="9"/>
      <name val="宋体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4" fillId="28" borderId="1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7" fillId="31" borderId="15" applyNumberFormat="false" applyAlignment="false" applyProtection="false">
      <alignment vertical="center"/>
    </xf>
    <xf numFmtId="0" fontId="26" fillId="28" borderId="16" applyNumberFormat="false" applyAlignment="false" applyProtection="false">
      <alignment vertical="center"/>
    </xf>
    <xf numFmtId="0" fontId="21" fillId="23" borderId="13" applyNumberFormat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righ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8" fillId="0" borderId="6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19979;&#36798;&#36164;&#37329;&#65288;&#21457;&#25991;&#65289;/2023&#24180;&#24230;&#22478;&#20065;&#23621;&#27665;&#21307;&#20445;/2023&#24180;&#20013;&#22830;&#31532;&#20108;&#25209;&#24037;&#20316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奖励资金因素算账"/>
      <sheetName val="结算2022年"/>
    </sheetNames>
    <sheetDataSet>
      <sheetData sheetId="0"/>
      <sheetData sheetId="1">
        <row r="6">
          <cell r="E6">
            <v>63101452</v>
          </cell>
          <cell r="F6">
            <v>169945</v>
          </cell>
        </row>
        <row r="6">
          <cell r="Q6">
            <v>-81236.0000000001</v>
          </cell>
          <cell r="R6">
            <v>10521</v>
          </cell>
          <cell r="S6">
            <v>2311</v>
          </cell>
        </row>
        <row r="6">
          <cell r="U6">
            <v>3230794</v>
          </cell>
          <cell r="V6">
            <v>2915090</v>
          </cell>
        </row>
        <row r="8">
          <cell r="E8">
            <v>7832650</v>
          </cell>
          <cell r="F8">
            <v>154471</v>
          </cell>
        </row>
        <row r="8">
          <cell r="H8">
            <v>620</v>
          </cell>
        </row>
        <row r="8">
          <cell r="Q8">
            <v>-14752.8200000001</v>
          </cell>
          <cell r="R8">
            <v>9577.09</v>
          </cell>
          <cell r="S8">
            <v>149.86</v>
          </cell>
        </row>
        <row r="8">
          <cell r="U8">
            <v>401031.35</v>
          </cell>
          <cell r="V8">
            <v>370527.93</v>
          </cell>
        </row>
        <row r="9">
          <cell r="E9">
            <v>2228475</v>
          </cell>
          <cell r="F9">
            <v>0</v>
          </cell>
        </row>
        <row r="9">
          <cell r="Q9">
            <v>-2266.57</v>
          </cell>
          <cell r="R9">
            <v>0</v>
          </cell>
          <cell r="S9">
            <v>141.06</v>
          </cell>
        </row>
        <row r="9">
          <cell r="U9">
            <v>114097.92</v>
          </cell>
          <cell r="V9">
            <v>102859.78</v>
          </cell>
        </row>
        <row r="10">
          <cell r="E10">
            <v>957109</v>
          </cell>
          <cell r="F10">
            <v>0</v>
          </cell>
        </row>
        <row r="10">
          <cell r="Q10">
            <v>-896.950000000004</v>
          </cell>
          <cell r="R10">
            <v>0</v>
          </cell>
        </row>
        <row r="10">
          <cell r="U10">
            <v>49003.98</v>
          </cell>
          <cell r="V10">
            <v>44203.49</v>
          </cell>
        </row>
        <row r="11">
          <cell r="E11">
            <v>505295</v>
          </cell>
          <cell r="F11">
            <v>0</v>
          </cell>
        </row>
        <row r="11">
          <cell r="Q11">
            <v>-761.919999999998</v>
          </cell>
          <cell r="R11">
            <v>0</v>
          </cell>
        </row>
        <row r="11">
          <cell r="U11">
            <v>25871.1</v>
          </cell>
          <cell r="V11">
            <v>23308.8</v>
          </cell>
        </row>
        <row r="12">
          <cell r="E12">
            <v>766071</v>
          </cell>
          <cell r="F12">
            <v>0</v>
          </cell>
        </row>
        <row r="12">
          <cell r="Q12">
            <v>-607.699999999997</v>
          </cell>
          <cell r="R12">
            <v>0</v>
          </cell>
        </row>
        <row r="12">
          <cell r="U12">
            <v>39222.84</v>
          </cell>
          <cell r="V12">
            <v>35347.49</v>
          </cell>
        </row>
        <row r="13">
          <cell r="E13">
            <v>666979</v>
          </cell>
          <cell r="F13">
            <v>0</v>
          </cell>
        </row>
        <row r="13">
          <cell r="Q13">
            <v>109.859999999998</v>
          </cell>
          <cell r="R13">
            <v>0</v>
          </cell>
          <cell r="S13">
            <v>152.58</v>
          </cell>
        </row>
        <row r="13">
          <cell r="U13">
            <v>34149.33</v>
          </cell>
          <cell r="V13">
            <v>30545.2</v>
          </cell>
        </row>
        <row r="14">
          <cell r="E14">
            <v>321615</v>
          </cell>
          <cell r="F14">
            <v>0</v>
          </cell>
        </row>
        <row r="14">
          <cell r="Q14">
            <v>241.609999999999</v>
          </cell>
          <cell r="R14">
            <v>0</v>
          </cell>
        </row>
        <row r="14">
          <cell r="U14">
            <v>16466.69</v>
          </cell>
          <cell r="V14">
            <v>14755.36</v>
          </cell>
        </row>
        <row r="15">
          <cell r="E15">
            <v>186326</v>
          </cell>
          <cell r="F15">
            <v>0</v>
          </cell>
        </row>
        <row r="15">
          <cell r="Q15">
            <v>26.4299999999985</v>
          </cell>
          <cell r="R15">
            <v>0</v>
          </cell>
        </row>
        <row r="15">
          <cell r="U15">
            <v>9539.89</v>
          </cell>
          <cell r="V15">
            <v>8524.38</v>
          </cell>
        </row>
        <row r="16">
          <cell r="E16">
            <v>159038</v>
          </cell>
          <cell r="F16">
            <v>0</v>
          </cell>
        </row>
        <row r="16">
          <cell r="Q16">
            <v>-158.179999999999</v>
          </cell>
          <cell r="R16">
            <v>0</v>
          </cell>
        </row>
        <row r="16">
          <cell r="U16">
            <v>8142.75</v>
          </cell>
          <cell r="V16">
            <v>7265.46</v>
          </cell>
        </row>
        <row r="17">
          <cell r="E17">
            <v>3942128</v>
          </cell>
          <cell r="F17">
            <v>0</v>
          </cell>
        </row>
        <row r="17">
          <cell r="Q17">
            <v>-4159.84</v>
          </cell>
          <cell r="R17">
            <v>0</v>
          </cell>
          <cell r="S17">
            <v>144.23</v>
          </cell>
        </row>
        <row r="17">
          <cell r="U17">
            <v>201836.94</v>
          </cell>
          <cell r="V17">
            <v>181253.05</v>
          </cell>
        </row>
        <row r="18">
          <cell r="E18">
            <v>1079687</v>
          </cell>
          <cell r="F18">
            <v>0</v>
          </cell>
        </row>
        <row r="18">
          <cell r="Q18">
            <v>-1010.52</v>
          </cell>
          <cell r="R18">
            <v>0</v>
          </cell>
        </row>
        <row r="18">
          <cell r="U18">
            <v>55279.97</v>
          </cell>
          <cell r="V18">
            <v>49766.46</v>
          </cell>
        </row>
        <row r="19">
          <cell r="E19">
            <v>866537</v>
          </cell>
          <cell r="F19">
            <v>0</v>
          </cell>
        </row>
        <row r="19">
          <cell r="Q19">
            <v>-1148.72</v>
          </cell>
          <cell r="R19">
            <v>0</v>
          </cell>
        </row>
        <row r="19">
          <cell r="U19">
            <v>44366.69</v>
          </cell>
          <cell r="V19">
            <v>39802.09</v>
          </cell>
        </row>
        <row r="20">
          <cell r="E20">
            <v>740668</v>
          </cell>
          <cell r="F20">
            <v>0</v>
          </cell>
        </row>
        <row r="20">
          <cell r="Q20">
            <v>-760.400000000001</v>
          </cell>
          <cell r="R20">
            <v>0</v>
          </cell>
        </row>
        <row r="20">
          <cell r="U20">
            <v>37922.2</v>
          </cell>
          <cell r="V20">
            <v>33980.31</v>
          </cell>
        </row>
        <row r="21">
          <cell r="E21">
            <v>561459</v>
          </cell>
          <cell r="F21">
            <v>0</v>
          </cell>
        </row>
        <row r="21">
          <cell r="Q21">
            <v>-496.709999999999</v>
          </cell>
          <cell r="R21">
            <v>0</v>
          </cell>
        </row>
        <row r="21">
          <cell r="U21">
            <v>28746.7</v>
          </cell>
          <cell r="V21">
            <v>25792.06</v>
          </cell>
        </row>
        <row r="22">
          <cell r="E22">
            <v>693777</v>
          </cell>
          <cell r="F22">
            <v>0</v>
          </cell>
        </row>
        <row r="22">
          <cell r="Q22">
            <v>-743.489999999998</v>
          </cell>
          <cell r="R22">
            <v>0</v>
          </cell>
        </row>
        <row r="22">
          <cell r="U22">
            <v>35521.38</v>
          </cell>
          <cell r="V22">
            <v>31912.13</v>
          </cell>
        </row>
        <row r="23">
          <cell r="E23">
            <v>2491070</v>
          </cell>
          <cell r="F23">
            <v>15474</v>
          </cell>
        </row>
        <row r="23">
          <cell r="Q23">
            <v>-5758.80000000001</v>
          </cell>
          <cell r="R23">
            <v>943.91</v>
          </cell>
          <cell r="S23">
            <v>142.96</v>
          </cell>
        </row>
        <row r="23">
          <cell r="U23">
            <v>127542.79</v>
          </cell>
          <cell r="V23">
            <v>115429.11</v>
          </cell>
        </row>
        <row r="24">
          <cell r="E24">
            <v>581026</v>
          </cell>
          <cell r="F24">
            <v>0</v>
          </cell>
        </row>
        <row r="24">
          <cell r="Q24">
            <v>-1529.29</v>
          </cell>
          <cell r="R24">
            <v>0</v>
          </cell>
        </row>
        <row r="24">
          <cell r="U24">
            <v>29748.53</v>
          </cell>
          <cell r="V24">
            <v>26738.42</v>
          </cell>
        </row>
        <row r="25">
          <cell r="E25">
            <v>385380</v>
          </cell>
          <cell r="F25">
            <v>15474</v>
          </cell>
        </row>
        <row r="25">
          <cell r="H25">
            <v>610</v>
          </cell>
        </row>
        <row r="25">
          <cell r="Q25">
            <v>-1590.21</v>
          </cell>
          <cell r="R25">
            <v>943.91</v>
          </cell>
        </row>
        <row r="25">
          <cell r="U25">
            <v>19731.46</v>
          </cell>
          <cell r="V25">
            <v>18719.33</v>
          </cell>
        </row>
        <row r="26">
          <cell r="E26">
            <v>244143</v>
          </cell>
          <cell r="F26">
            <v>0</v>
          </cell>
        </row>
        <row r="26">
          <cell r="Q26">
            <v>-425.129999999999</v>
          </cell>
          <cell r="R26">
            <v>0</v>
          </cell>
        </row>
        <row r="26">
          <cell r="U26">
            <v>12500.12</v>
          </cell>
          <cell r="V26">
            <v>11182.85</v>
          </cell>
        </row>
        <row r="27">
          <cell r="E27">
            <v>328714</v>
          </cell>
          <cell r="F27">
            <v>0</v>
          </cell>
        </row>
        <row r="27">
          <cell r="Q27">
            <v>-900.190000000001</v>
          </cell>
          <cell r="R27">
            <v>0</v>
          </cell>
        </row>
        <row r="27">
          <cell r="U27">
            <v>16830.16</v>
          </cell>
          <cell r="V27">
            <v>15105.65</v>
          </cell>
        </row>
        <row r="28">
          <cell r="E28">
            <v>951807</v>
          </cell>
          <cell r="F28">
            <v>0</v>
          </cell>
        </row>
        <row r="28">
          <cell r="Q28">
            <v>-1313.98</v>
          </cell>
          <cell r="R28">
            <v>0</v>
          </cell>
        </row>
        <row r="28">
          <cell r="U28">
            <v>48732.52</v>
          </cell>
          <cell r="V28">
            <v>43682.86</v>
          </cell>
        </row>
        <row r="29">
          <cell r="E29">
            <v>3821120</v>
          </cell>
          <cell r="F29">
            <v>0</v>
          </cell>
        </row>
        <row r="29">
          <cell r="Q29">
            <v>-6119.84</v>
          </cell>
          <cell r="R29">
            <v>0</v>
          </cell>
          <cell r="S29">
            <v>141.75</v>
          </cell>
        </row>
        <row r="29">
          <cell r="U29">
            <v>195641.35</v>
          </cell>
          <cell r="V29">
            <v>175997.41</v>
          </cell>
        </row>
        <row r="30">
          <cell r="E30">
            <v>1172481</v>
          </cell>
          <cell r="F30">
            <v>0</v>
          </cell>
        </row>
        <row r="30">
          <cell r="Q30">
            <v>-2192.03</v>
          </cell>
          <cell r="R30">
            <v>0</v>
          </cell>
        </row>
        <row r="30">
          <cell r="U30">
            <v>60031.03</v>
          </cell>
          <cell r="V30">
            <v>53920.44</v>
          </cell>
        </row>
        <row r="31">
          <cell r="E31">
            <v>140725</v>
          </cell>
          <cell r="F31">
            <v>0</v>
          </cell>
        </row>
        <row r="31">
          <cell r="Q31">
            <v>-110.68</v>
          </cell>
          <cell r="R31">
            <v>0</v>
          </cell>
        </row>
        <row r="31">
          <cell r="U31">
            <v>7205.12</v>
          </cell>
          <cell r="V31">
            <v>6458.93</v>
          </cell>
        </row>
        <row r="32">
          <cell r="E32">
            <v>179583</v>
          </cell>
          <cell r="F32">
            <v>0</v>
          </cell>
        </row>
        <row r="32">
          <cell r="Q32">
            <v>-107.619999999999</v>
          </cell>
          <cell r="R32">
            <v>0</v>
          </cell>
        </row>
        <row r="32">
          <cell r="U32">
            <v>9194.65</v>
          </cell>
          <cell r="V32">
            <v>8281.63</v>
          </cell>
        </row>
        <row r="33">
          <cell r="E33">
            <v>623299</v>
          </cell>
          <cell r="F33">
            <v>0</v>
          </cell>
        </row>
        <row r="33">
          <cell r="Q33">
            <v>-546.530000000002</v>
          </cell>
          <cell r="R33">
            <v>0</v>
          </cell>
        </row>
        <row r="33">
          <cell r="U33">
            <v>31912.91</v>
          </cell>
          <cell r="V33">
            <v>28695.69</v>
          </cell>
        </row>
        <row r="34">
          <cell r="E34">
            <v>281323</v>
          </cell>
          <cell r="F34">
            <v>0</v>
          </cell>
        </row>
        <row r="34">
          <cell r="Q34">
            <v>-320.610000000001</v>
          </cell>
          <cell r="R34">
            <v>0</v>
          </cell>
        </row>
        <row r="34">
          <cell r="U34">
            <v>14403.74</v>
          </cell>
          <cell r="V34">
            <v>12956.11</v>
          </cell>
        </row>
        <row r="35">
          <cell r="E35">
            <v>1036810</v>
          </cell>
          <cell r="F35">
            <v>0</v>
          </cell>
        </row>
        <row r="35">
          <cell r="Q35">
            <v>-2277.3</v>
          </cell>
          <cell r="R35">
            <v>0</v>
          </cell>
        </row>
        <row r="35">
          <cell r="U35">
            <v>53084.67</v>
          </cell>
          <cell r="V35">
            <v>47746.36</v>
          </cell>
        </row>
        <row r="36">
          <cell r="E36">
            <v>386899</v>
          </cell>
          <cell r="F36">
            <v>0</v>
          </cell>
        </row>
        <row r="36">
          <cell r="Q36">
            <v>-565.07</v>
          </cell>
          <cell r="R36">
            <v>0</v>
          </cell>
        </row>
        <row r="36">
          <cell r="U36">
            <v>19809.23</v>
          </cell>
          <cell r="V36">
            <v>17938.25</v>
          </cell>
        </row>
        <row r="37">
          <cell r="E37">
            <v>2190991</v>
          </cell>
          <cell r="F37">
            <v>0</v>
          </cell>
        </row>
        <row r="37">
          <cell r="Q37">
            <v>-1572.51000000001</v>
          </cell>
          <cell r="R37">
            <v>0</v>
          </cell>
          <cell r="S37">
            <v>144.7</v>
          </cell>
        </row>
        <row r="37">
          <cell r="U37">
            <v>112178.74</v>
          </cell>
          <cell r="V37">
            <v>101324.12</v>
          </cell>
        </row>
        <row r="38">
          <cell r="E38">
            <v>649356</v>
          </cell>
          <cell r="F38">
            <v>0</v>
          </cell>
        </row>
        <row r="38">
          <cell r="Q38">
            <v>-157.650000000001</v>
          </cell>
          <cell r="R38">
            <v>0</v>
          </cell>
        </row>
        <row r="38">
          <cell r="U38">
            <v>33247.03</v>
          </cell>
          <cell r="V38">
            <v>29932.92</v>
          </cell>
        </row>
        <row r="39">
          <cell r="E39">
            <v>176627</v>
          </cell>
          <cell r="F39">
            <v>0</v>
          </cell>
        </row>
        <row r="39">
          <cell r="Q39">
            <v>-231.950000000001</v>
          </cell>
          <cell r="R39">
            <v>0</v>
          </cell>
        </row>
        <row r="39">
          <cell r="U39">
            <v>9043.3</v>
          </cell>
          <cell r="V39">
            <v>8226.18</v>
          </cell>
        </row>
        <row r="40">
          <cell r="E40">
            <v>491138</v>
          </cell>
          <cell r="F40">
            <v>0</v>
          </cell>
        </row>
        <row r="40">
          <cell r="Q40">
            <v>-777.830000000002</v>
          </cell>
          <cell r="R40">
            <v>0</v>
          </cell>
        </row>
        <row r="40">
          <cell r="U40">
            <v>25146.27</v>
          </cell>
          <cell r="V40">
            <v>22851.36</v>
          </cell>
        </row>
        <row r="41">
          <cell r="E41">
            <v>329917</v>
          </cell>
          <cell r="F41">
            <v>0</v>
          </cell>
        </row>
        <row r="41">
          <cell r="Q41">
            <v>-131.610000000001</v>
          </cell>
          <cell r="R41">
            <v>0</v>
          </cell>
        </row>
        <row r="41">
          <cell r="U41">
            <v>16891.75</v>
          </cell>
          <cell r="V41">
            <v>15180.29</v>
          </cell>
        </row>
        <row r="42">
          <cell r="E42">
            <v>543953</v>
          </cell>
          <cell r="F42">
            <v>0</v>
          </cell>
        </row>
        <row r="42">
          <cell r="Q42">
            <v>-273.470000000005</v>
          </cell>
          <cell r="R42">
            <v>0</v>
          </cell>
        </row>
        <row r="42">
          <cell r="U42">
            <v>27850.39</v>
          </cell>
          <cell r="V42">
            <v>25133.37</v>
          </cell>
        </row>
        <row r="43">
          <cell r="E43">
            <v>2385962</v>
          </cell>
          <cell r="F43">
            <v>0</v>
          </cell>
        </row>
        <row r="43">
          <cell r="Q43">
            <v>-8337.77</v>
          </cell>
          <cell r="R43">
            <v>0</v>
          </cell>
          <cell r="S43">
            <v>137.58</v>
          </cell>
        </row>
        <row r="43">
          <cell r="U43">
            <v>122161.25</v>
          </cell>
          <cell r="V43">
            <v>109759.39</v>
          </cell>
        </row>
        <row r="44">
          <cell r="E44">
            <v>914495</v>
          </cell>
          <cell r="F44">
            <v>0</v>
          </cell>
        </row>
        <row r="44">
          <cell r="Q44">
            <v>-3847.68</v>
          </cell>
          <cell r="R44">
            <v>0</v>
          </cell>
        </row>
        <row r="44">
          <cell r="U44">
            <v>46822.14</v>
          </cell>
          <cell r="V44">
            <v>43768.88</v>
          </cell>
        </row>
        <row r="45">
          <cell r="E45">
            <v>611456</v>
          </cell>
          <cell r="F45">
            <v>0</v>
          </cell>
        </row>
        <row r="45">
          <cell r="Q45">
            <v>4960.68</v>
          </cell>
          <cell r="R45">
            <v>0</v>
          </cell>
        </row>
        <row r="45">
          <cell r="U45">
            <v>31306.55</v>
          </cell>
          <cell r="V45">
            <v>21084.98</v>
          </cell>
        </row>
        <row r="46">
          <cell r="E46">
            <v>362270</v>
          </cell>
          <cell r="F46">
            <v>0</v>
          </cell>
        </row>
        <row r="46">
          <cell r="Q46">
            <v>-13867.04</v>
          </cell>
          <cell r="R46">
            <v>0</v>
          </cell>
        </row>
        <row r="46">
          <cell r="U46">
            <v>18548.22</v>
          </cell>
          <cell r="V46">
            <v>28121.65</v>
          </cell>
        </row>
        <row r="47">
          <cell r="E47">
            <v>497741</v>
          </cell>
          <cell r="F47">
            <v>0</v>
          </cell>
        </row>
        <row r="47">
          <cell r="Q47">
            <v>4416.27</v>
          </cell>
          <cell r="R47">
            <v>0</v>
          </cell>
        </row>
        <row r="47">
          <cell r="U47">
            <v>25484.34</v>
          </cell>
          <cell r="V47">
            <v>16783.88</v>
          </cell>
        </row>
        <row r="48">
          <cell r="E48">
            <v>2901566</v>
          </cell>
          <cell r="F48">
            <v>0</v>
          </cell>
        </row>
        <row r="48">
          <cell r="Q48">
            <v>-3511.95</v>
          </cell>
          <cell r="R48">
            <v>0</v>
          </cell>
          <cell r="S48">
            <v>144.04</v>
          </cell>
        </row>
        <row r="48">
          <cell r="U48">
            <v>148560.18</v>
          </cell>
          <cell r="V48">
            <v>133444.05</v>
          </cell>
        </row>
        <row r="49">
          <cell r="E49">
            <v>952757</v>
          </cell>
          <cell r="F49">
            <v>0</v>
          </cell>
        </row>
        <row r="49">
          <cell r="Q49">
            <v>-906.209999999999</v>
          </cell>
          <cell r="R49">
            <v>0</v>
          </cell>
        </row>
        <row r="49">
          <cell r="U49">
            <v>48781.16</v>
          </cell>
          <cell r="V49">
            <v>43740.46</v>
          </cell>
        </row>
        <row r="50">
          <cell r="E50">
            <v>889781</v>
          </cell>
          <cell r="F50">
            <v>0</v>
          </cell>
        </row>
        <row r="50">
          <cell r="Q50">
            <v>-1507.86</v>
          </cell>
          <cell r="R50">
            <v>0</v>
          </cell>
        </row>
        <row r="50">
          <cell r="U50">
            <v>45556.79</v>
          </cell>
          <cell r="V50">
            <v>40983.08</v>
          </cell>
        </row>
        <row r="51">
          <cell r="E51">
            <v>500568</v>
          </cell>
          <cell r="F51">
            <v>0</v>
          </cell>
        </row>
        <row r="51">
          <cell r="Q51">
            <v>-417.619999999999</v>
          </cell>
          <cell r="R51">
            <v>0</v>
          </cell>
        </row>
        <row r="51">
          <cell r="U51">
            <v>25629.08</v>
          </cell>
          <cell r="V51">
            <v>23012.69</v>
          </cell>
        </row>
        <row r="52">
          <cell r="E52">
            <v>558460</v>
          </cell>
          <cell r="F52">
            <v>0</v>
          </cell>
        </row>
        <row r="52">
          <cell r="Q52">
            <v>-680.260000000002</v>
          </cell>
          <cell r="R52">
            <v>0</v>
          </cell>
        </row>
        <row r="52">
          <cell r="U52">
            <v>28593.15</v>
          </cell>
          <cell r="V52">
            <v>25707.82</v>
          </cell>
        </row>
        <row r="53">
          <cell r="E53">
            <v>2467544</v>
          </cell>
          <cell r="F53">
            <v>0</v>
          </cell>
        </row>
        <row r="53">
          <cell r="Q53">
            <v>-2665.42</v>
          </cell>
          <cell r="R53">
            <v>0</v>
          </cell>
        </row>
        <row r="53">
          <cell r="U53">
            <v>126338.25</v>
          </cell>
          <cell r="V53">
            <v>113663.64</v>
          </cell>
        </row>
        <row r="54">
          <cell r="E54">
            <v>706355</v>
          </cell>
          <cell r="F54">
            <v>0</v>
          </cell>
        </row>
        <row r="54">
          <cell r="Q54">
            <v>-1513.03</v>
          </cell>
          <cell r="R54">
            <v>0</v>
          </cell>
        </row>
        <row r="54">
          <cell r="U54">
            <v>36165.38</v>
          </cell>
          <cell r="V54">
            <v>33227.9</v>
          </cell>
        </row>
        <row r="55">
          <cell r="E55">
            <v>199328</v>
          </cell>
          <cell r="F55">
            <v>0</v>
          </cell>
        </row>
        <row r="55">
          <cell r="Q55">
            <v>-198.759999999998</v>
          </cell>
          <cell r="R55">
            <v>0</v>
          </cell>
        </row>
        <row r="55">
          <cell r="U55">
            <v>10205.59</v>
          </cell>
          <cell r="V55">
            <v>9094</v>
          </cell>
        </row>
        <row r="56">
          <cell r="E56">
            <v>110382</v>
          </cell>
          <cell r="F56">
            <v>0</v>
          </cell>
        </row>
        <row r="56">
          <cell r="Q56">
            <v>-19.1199999999999</v>
          </cell>
          <cell r="R56">
            <v>0</v>
          </cell>
        </row>
        <row r="56">
          <cell r="U56">
            <v>5651.56</v>
          </cell>
          <cell r="V56">
            <v>5030.32</v>
          </cell>
        </row>
        <row r="57">
          <cell r="E57">
            <v>172102</v>
          </cell>
          <cell r="F57">
            <v>0</v>
          </cell>
        </row>
        <row r="57">
          <cell r="Q57">
            <v>128.219999999999</v>
          </cell>
          <cell r="R57">
            <v>0</v>
          </cell>
        </row>
        <row r="57">
          <cell r="U57">
            <v>8811.62</v>
          </cell>
          <cell r="V57">
            <v>7843.34</v>
          </cell>
        </row>
        <row r="58">
          <cell r="E58">
            <v>296307</v>
          </cell>
          <cell r="F58">
            <v>0</v>
          </cell>
        </row>
        <row r="58">
          <cell r="Q58">
            <v>-262.26</v>
          </cell>
          <cell r="R58">
            <v>0</v>
          </cell>
        </row>
        <row r="58">
          <cell r="U58">
            <v>15170.92</v>
          </cell>
          <cell r="V58">
            <v>13536.28</v>
          </cell>
        </row>
        <row r="59">
          <cell r="E59">
            <v>407143</v>
          </cell>
          <cell r="F59">
            <v>0</v>
          </cell>
        </row>
        <row r="59">
          <cell r="Q59">
            <v>-305.549999999999</v>
          </cell>
          <cell r="R59">
            <v>0</v>
          </cell>
        </row>
        <row r="59">
          <cell r="U59">
            <v>20845.72</v>
          </cell>
          <cell r="V59">
            <v>18614.29</v>
          </cell>
        </row>
        <row r="60">
          <cell r="E60">
            <v>301261</v>
          </cell>
          <cell r="F60">
            <v>0</v>
          </cell>
        </row>
        <row r="60">
          <cell r="Q60">
            <v>-349.889999999999</v>
          </cell>
          <cell r="R60">
            <v>0</v>
          </cell>
        </row>
        <row r="60">
          <cell r="U60">
            <v>15424.56</v>
          </cell>
          <cell r="V60">
            <v>13788.74</v>
          </cell>
        </row>
        <row r="61">
          <cell r="E61">
            <v>274666</v>
          </cell>
          <cell r="F61">
            <v>0</v>
          </cell>
        </row>
        <row r="61">
          <cell r="Q61">
            <v>-145.029999999999</v>
          </cell>
          <cell r="R61">
            <v>0</v>
          </cell>
        </row>
        <row r="61">
          <cell r="U61">
            <v>14062.9</v>
          </cell>
          <cell r="V61">
            <v>12528.77</v>
          </cell>
        </row>
        <row r="62">
          <cell r="E62">
            <v>5109192</v>
          </cell>
          <cell r="F62">
            <v>0</v>
          </cell>
        </row>
        <row r="62">
          <cell r="Q62">
            <v>-10232.87</v>
          </cell>
          <cell r="R62">
            <v>0</v>
          </cell>
        </row>
        <row r="62">
          <cell r="U62">
            <v>261590.62</v>
          </cell>
          <cell r="V62">
            <v>236224.79</v>
          </cell>
        </row>
        <row r="63">
          <cell r="E63">
            <v>1306540</v>
          </cell>
          <cell r="F63">
            <v>0</v>
          </cell>
        </row>
        <row r="63">
          <cell r="Q63">
            <v>-258.379999999997</v>
          </cell>
          <cell r="R63">
            <v>0</v>
          </cell>
        </row>
        <row r="63">
          <cell r="U63">
            <v>66894.85</v>
          </cell>
          <cell r="V63">
            <v>60189.9</v>
          </cell>
        </row>
        <row r="64">
          <cell r="E64">
            <v>601784</v>
          </cell>
          <cell r="F64">
            <v>0</v>
          </cell>
        </row>
        <row r="64">
          <cell r="Q64">
            <v>-685.209999999995</v>
          </cell>
          <cell r="R64">
            <v>0</v>
          </cell>
        </row>
        <row r="64">
          <cell r="U64">
            <v>30811.34</v>
          </cell>
          <cell r="V64">
            <v>27772.4</v>
          </cell>
        </row>
        <row r="65">
          <cell r="E65">
            <v>878516</v>
          </cell>
          <cell r="F65">
            <v>0</v>
          </cell>
        </row>
        <row r="65">
          <cell r="Q65">
            <v>-1504.99</v>
          </cell>
          <cell r="R65">
            <v>0</v>
          </cell>
        </row>
        <row r="65">
          <cell r="U65">
            <v>44980.02</v>
          </cell>
          <cell r="V65">
            <v>40571.83</v>
          </cell>
        </row>
        <row r="66">
          <cell r="E66">
            <v>403537</v>
          </cell>
          <cell r="F66">
            <v>0</v>
          </cell>
        </row>
        <row r="66">
          <cell r="Q66">
            <v>-4044.49</v>
          </cell>
          <cell r="R66">
            <v>0</v>
          </cell>
        </row>
        <row r="66">
          <cell r="U66">
            <v>20661.09</v>
          </cell>
          <cell r="V66">
            <v>18756.4</v>
          </cell>
        </row>
        <row r="67">
          <cell r="E67">
            <v>633936</v>
          </cell>
          <cell r="F67">
            <v>0</v>
          </cell>
        </row>
        <row r="67">
          <cell r="Q67">
            <v>-1383.7</v>
          </cell>
          <cell r="R67">
            <v>0</v>
          </cell>
        </row>
        <row r="67">
          <cell r="U67">
            <v>32457.52</v>
          </cell>
          <cell r="V67">
            <v>29521.66</v>
          </cell>
        </row>
        <row r="68">
          <cell r="E68">
            <v>810817</v>
          </cell>
          <cell r="F68">
            <v>0</v>
          </cell>
        </row>
        <row r="68">
          <cell r="Q68">
            <v>-1392.68</v>
          </cell>
          <cell r="R68">
            <v>0</v>
          </cell>
        </row>
        <row r="68">
          <cell r="U68">
            <v>41513.83</v>
          </cell>
          <cell r="V68">
            <v>37474.82</v>
          </cell>
        </row>
        <row r="69">
          <cell r="E69">
            <v>474062</v>
          </cell>
          <cell r="F69">
            <v>0</v>
          </cell>
        </row>
        <row r="69">
          <cell r="Q69">
            <v>-963.420000000002</v>
          </cell>
          <cell r="R69">
            <v>0</v>
          </cell>
        </row>
        <row r="69">
          <cell r="U69">
            <v>24271.97</v>
          </cell>
          <cell r="V69">
            <v>21937.78</v>
          </cell>
        </row>
        <row r="70">
          <cell r="E70">
            <v>2513315</v>
          </cell>
          <cell r="F70">
            <v>0</v>
          </cell>
        </row>
        <row r="70">
          <cell r="Q70">
            <v>-3192.77</v>
          </cell>
          <cell r="R70">
            <v>0</v>
          </cell>
          <cell r="S70">
            <v>142.1</v>
          </cell>
        </row>
        <row r="70">
          <cell r="U70">
            <v>128681.73</v>
          </cell>
          <cell r="V70">
            <v>115349.66</v>
          </cell>
        </row>
        <row r="71">
          <cell r="E71">
            <v>908972</v>
          </cell>
          <cell r="F71">
            <v>0</v>
          </cell>
        </row>
        <row r="71">
          <cell r="Q71">
            <v>346.230000000003</v>
          </cell>
          <cell r="R71">
            <v>0</v>
          </cell>
        </row>
        <row r="71">
          <cell r="U71">
            <v>46539.37</v>
          </cell>
          <cell r="V71">
            <v>50227.12</v>
          </cell>
        </row>
        <row r="72">
          <cell r="E72">
            <v>265969</v>
          </cell>
          <cell r="F72">
            <v>0</v>
          </cell>
        </row>
        <row r="72">
          <cell r="Q72">
            <v>-195.259999999998</v>
          </cell>
          <cell r="R72">
            <v>0</v>
          </cell>
        </row>
        <row r="72">
          <cell r="U72">
            <v>13617.61</v>
          </cell>
          <cell r="V72">
            <v>12165.23</v>
          </cell>
        </row>
        <row r="73">
          <cell r="E73">
            <v>133659</v>
          </cell>
          <cell r="F73">
            <v>0</v>
          </cell>
        </row>
        <row r="73">
          <cell r="Q73">
            <v>-109.52</v>
          </cell>
          <cell r="R73">
            <v>0</v>
          </cell>
        </row>
        <row r="73">
          <cell r="U73">
            <v>6843.34</v>
          </cell>
          <cell r="V73">
            <v>6100.76</v>
          </cell>
        </row>
        <row r="74">
          <cell r="E74">
            <v>152052</v>
          </cell>
          <cell r="F74">
            <v>0</v>
          </cell>
        </row>
        <row r="74">
          <cell r="Q74">
            <v>-156.28</v>
          </cell>
          <cell r="R74">
            <v>0</v>
          </cell>
        </row>
        <row r="74">
          <cell r="U74">
            <v>7785.06</v>
          </cell>
          <cell r="V74">
            <v>6949.05</v>
          </cell>
        </row>
        <row r="75">
          <cell r="E75">
            <v>1052663</v>
          </cell>
          <cell r="F75">
            <v>0</v>
          </cell>
        </row>
        <row r="75">
          <cell r="Q75">
            <v>-3077.94</v>
          </cell>
          <cell r="R75">
            <v>0</v>
          </cell>
        </row>
        <row r="75">
          <cell r="U75">
            <v>53896.35</v>
          </cell>
          <cell r="V75">
            <v>39907.5</v>
          </cell>
        </row>
        <row r="76">
          <cell r="E76">
            <v>4105276</v>
          </cell>
          <cell r="F76">
            <v>0</v>
          </cell>
        </row>
        <row r="76">
          <cell r="Q76">
            <v>-6130.04999999999</v>
          </cell>
          <cell r="R76">
            <v>0</v>
          </cell>
          <cell r="S76">
            <v>147.14</v>
          </cell>
        </row>
        <row r="76">
          <cell r="U76">
            <v>210190.14</v>
          </cell>
          <cell r="V76">
            <v>188389.46</v>
          </cell>
        </row>
        <row r="77">
          <cell r="E77">
            <v>1645043</v>
          </cell>
          <cell r="F77">
            <v>0</v>
          </cell>
        </row>
        <row r="77">
          <cell r="Q77">
            <v>-2473.76999999999</v>
          </cell>
          <cell r="R77">
            <v>0</v>
          </cell>
        </row>
        <row r="77">
          <cell r="U77">
            <v>84226.2</v>
          </cell>
          <cell r="V77">
            <v>75444.14</v>
          </cell>
        </row>
        <row r="78">
          <cell r="E78">
            <v>342513</v>
          </cell>
          <cell r="F78">
            <v>0</v>
          </cell>
        </row>
        <row r="78">
          <cell r="Q78">
            <v>-358.27</v>
          </cell>
          <cell r="R78">
            <v>0</v>
          </cell>
        </row>
        <row r="78">
          <cell r="U78">
            <v>17536.67</v>
          </cell>
          <cell r="V78">
            <v>15701.6</v>
          </cell>
        </row>
        <row r="79">
          <cell r="E79">
            <v>307896</v>
          </cell>
          <cell r="F79">
            <v>0</v>
          </cell>
        </row>
        <row r="79">
          <cell r="Q79">
            <v>-681.620000000001</v>
          </cell>
          <cell r="R79">
            <v>0</v>
          </cell>
        </row>
        <row r="79">
          <cell r="U79">
            <v>15764.28</v>
          </cell>
          <cell r="V79">
            <v>14162.52</v>
          </cell>
        </row>
        <row r="80">
          <cell r="E80">
            <v>240372</v>
          </cell>
          <cell r="F80">
            <v>0</v>
          </cell>
        </row>
        <row r="80">
          <cell r="Q80">
            <v>-354.349999999999</v>
          </cell>
          <cell r="R80">
            <v>0</v>
          </cell>
        </row>
        <row r="80">
          <cell r="U80">
            <v>12307.05</v>
          </cell>
          <cell r="V80">
            <v>11079.35</v>
          </cell>
        </row>
        <row r="81">
          <cell r="E81">
            <v>451794</v>
          </cell>
          <cell r="F81">
            <v>0</v>
          </cell>
        </row>
        <row r="81">
          <cell r="Q81">
            <v>-785.670000000002</v>
          </cell>
          <cell r="R81">
            <v>0</v>
          </cell>
        </row>
        <row r="81">
          <cell r="U81">
            <v>23131.85</v>
          </cell>
          <cell r="V81">
            <v>20783.92</v>
          </cell>
        </row>
        <row r="82">
          <cell r="E82">
            <v>322739</v>
          </cell>
          <cell r="F82">
            <v>0</v>
          </cell>
        </row>
        <row r="82">
          <cell r="Q82">
            <v>-367.979999999998</v>
          </cell>
          <cell r="R82">
            <v>0</v>
          </cell>
        </row>
        <row r="82">
          <cell r="U82">
            <v>16524.24</v>
          </cell>
          <cell r="V82">
            <v>14798.76</v>
          </cell>
        </row>
        <row r="83">
          <cell r="E83">
            <v>416503</v>
          </cell>
          <cell r="F83">
            <v>0</v>
          </cell>
        </row>
        <row r="83">
          <cell r="Q83">
            <v>-514.900000000001</v>
          </cell>
          <cell r="R83">
            <v>0</v>
          </cell>
        </row>
        <row r="83">
          <cell r="U83">
            <v>21324.95</v>
          </cell>
          <cell r="V83">
            <v>19071.31</v>
          </cell>
        </row>
        <row r="84">
          <cell r="E84">
            <v>378416</v>
          </cell>
          <cell r="F84">
            <v>0</v>
          </cell>
        </row>
        <row r="84">
          <cell r="Q84">
            <v>-593.489999999998</v>
          </cell>
          <cell r="R84">
            <v>0</v>
          </cell>
        </row>
        <row r="84">
          <cell r="U84">
            <v>19374.9</v>
          </cell>
          <cell r="V84">
            <v>17347.86</v>
          </cell>
        </row>
        <row r="85">
          <cell r="E85">
            <v>3409667</v>
          </cell>
          <cell r="F85">
            <v>0</v>
          </cell>
        </row>
        <row r="85">
          <cell r="Q85">
            <v>-5344.02999999999</v>
          </cell>
          <cell r="R85">
            <v>0</v>
          </cell>
          <cell r="S85">
            <v>143.63</v>
          </cell>
        </row>
        <row r="85">
          <cell r="U85">
            <v>174574.95</v>
          </cell>
          <cell r="V85">
            <v>157234.73</v>
          </cell>
        </row>
        <row r="86">
          <cell r="E86">
            <v>937176</v>
          </cell>
          <cell r="F86">
            <v>0</v>
          </cell>
        </row>
        <row r="86">
          <cell r="Q86">
            <v>-1858.14</v>
          </cell>
          <cell r="R86">
            <v>0</v>
          </cell>
        </row>
        <row r="86">
          <cell r="U86">
            <v>47983.41</v>
          </cell>
          <cell r="V86">
            <v>43765.05</v>
          </cell>
        </row>
        <row r="87">
          <cell r="E87">
            <v>261139</v>
          </cell>
          <cell r="F87">
            <v>0</v>
          </cell>
        </row>
        <row r="87">
          <cell r="Q87">
            <v>-327.889999999999</v>
          </cell>
          <cell r="R87">
            <v>0</v>
          </cell>
        </row>
        <row r="87">
          <cell r="U87">
            <v>13370.32</v>
          </cell>
          <cell r="V87">
            <v>11980.09</v>
          </cell>
        </row>
        <row r="88">
          <cell r="E88">
            <v>865958</v>
          </cell>
          <cell r="F88">
            <v>0</v>
          </cell>
        </row>
        <row r="88">
          <cell r="Q88">
            <v>-1013.03999999999</v>
          </cell>
          <cell r="R88">
            <v>0</v>
          </cell>
        </row>
        <row r="88">
          <cell r="U88">
            <v>44337.05</v>
          </cell>
          <cell r="V88">
            <v>39431.4</v>
          </cell>
        </row>
        <row r="89">
          <cell r="E89">
            <v>593345</v>
          </cell>
          <cell r="F89">
            <v>0</v>
          </cell>
        </row>
        <row r="89">
          <cell r="Q89">
            <v>-991.699999999997</v>
          </cell>
          <cell r="R89">
            <v>0</v>
          </cell>
        </row>
        <row r="89">
          <cell r="U89">
            <v>30379.26</v>
          </cell>
          <cell r="V89">
            <v>27351.72</v>
          </cell>
        </row>
        <row r="90">
          <cell r="E90">
            <v>752049</v>
          </cell>
          <cell r="F90">
            <v>0</v>
          </cell>
        </row>
        <row r="90">
          <cell r="Q90">
            <v>-1153.26</v>
          </cell>
          <cell r="R90">
            <v>0</v>
          </cell>
        </row>
        <row r="90">
          <cell r="U90">
            <v>38504.91</v>
          </cell>
          <cell r="V90">
            <v>34706.47</v>
          </cell>
        </row>
        <row r="91">
          <cell r="E91">
            <v>4941898</v>
          </cell>
          <cell r="F91">
            <v>0</v>
          </cell>
        </row>
        <row r="91">
          <cell r="Q91">
            <v>-7487.67000000001</v>
          </cell>
          <cell r="R91">
            <v>0</v>
          </cell>
        </row>
        <row r="91">
          <cell r="U91">
            <v>253025.18</v>
          </cell>
          <cell r="V91">
            <v>228312.24</v>
          </cell>
        </row>
        <row r="92">
          <cell r="E92">
            <v>1294544</v>
          </cell>
          <cell r="F92">
            <v>0</v>
          </cell>
        </row>
        <row r="92">
          <cell r="Q92">
            <v>-1701.18</v>
          </cell>
          <cell r="R92">
            <v>0</v>
          </cell>
        </row>
        <row r="92">
          <cell r="U92">
            <v>66280.65</v>
          </cell>
          <cell r="V92">
            <v>59620.05</v>
          </cell>
        </row>
        <row r="93">
          <cell r="E93">
            <v>443950</v>
          </cell>
          <cell r="F93">
            <v>0</v>
          </cell>
        </row>
        <row r="93">
          <cell r="Q93">
            <v>-391.730000000003</v>
          </cell>
          <cell r="R93">
            <v>0</v>
          </cell>
        </row>
        <row r="93">
          <cell r="U93">
            <v>22730.24</v>
          </cell>
          <cell r="V93">
            <v>20513.63</v>
          </cell>
        </row>
        <row r="94">
          <cell r="E94">
            <v>992234</v>
          </cell>
          <cell r="F94">
            <v>0</v>
          </cell>
        </row>
        <row r="94">
          <cell r="Q94">
            <v>-1454.38</v>
          </cell>
          <cell r="R94">
            <v>0</v>
          </cell>
        </row>
        <row r="94">
          <cell r="U94">
            <v>50802.38</v>
          </cell>
          <cell r="V94">
            <v>45859.23</v>
          </cell>
        </row>
        <row r="95">
          <cell r="E95">
            <v>437868</v>
          </cell>
          <cell r="F95">
            <v>0</v>
          </cell>
        </row>
        <row r="95">
          <cell r="Q95">
            <v>-762.690000000002</v>
          </cell>
          <cell r="R95">
            <v>0</v>
          </cell>
        </row>
        <row r="95">
          <cell r="U95">
            <v>22418.84</v>
          </cell>
          <cell r="V95">
            <v>20249.39</v>
          </cell>
        </row>
        <row r="96">
          <cell r="E96">
            <v>821771</v>
          </cell>
          <cell r="F96">
            <v>0</v>
          </cell>
        </row>
        <row r="96">
          <cell r="Q96">
            <v>-1275.12</v>
          </cell>
          <cell r="R96">
            <v>0</v>
          </cell>
        </row>
        <row r="96">
          <cell r="U96">
            <v>42074.68</v>
          </cell>
          <cell r="V96">
            <v>38058.74</v>
          </cell>
        </row>
        <row r="97">
          <cell r="E97">
            <v>951531</v>
          </cell>
          <cell r="F97">
            <v>0</v>
          </cell>
        </row>
        <row r="97">
          <cell r="Q97">
            <v>-1902.57</v>
          </cell>
          <cell r="R97">
            <v>0</v>
          </cell>
        </row>
        <row r="97">
          <cell r="U97">
            <v>48718.39</v>
          </cell>
          <cell r="V97">
            <v>44011.2</v>
          </cell>
        </row>
        <row r="98">
          <cell r="E98">
            <v>1152223</v>
          </cell>
          <cell r="F98">
            <v>0</v>
          </cell>
        </row>
        <row r="98">
          <cell r="Q98">
            <v>-837.220000000004</v>
          </cell>
          <cell r="R98">
            <v>0</v>
          </cell>
        </row>
        <row r="98">
          <cell r="U98">
            <v>58993.81</v>
          </cell>
          <cell r="V98">
            <v>52862.38</v>
          </cell>
        </row>
        <row r="99">
          <cell r="E99">
            <v>454691</v>
          </cell>
          <cell r="F99">
            <v>0</v>
          </cell>
        </row>
        <row r="99">
          <cell r="Q99">
            <v>-322.390000000003</v>
          </cell>
          <cell r="R99">
            <v>0</v>
          </cell>
        </row>
        <row r="99">
          <cell r="U99">
            <v>23280.18</v>
          </cell>
          <cell r="V99">
            <v>20859.95</v>
          </cell>
        </row>
        <row r="100">
          <cell r="E100">
            <v>107459</v>
          </cell>
          <cell r="F100">
            <v>0</v>
          </cell>
        </row>
        <row r="100">
          <cell r="Q100">
            <v>-114.19</v>
          </cell>
          <cell r="R100">
            <v>0</v>
          </cell>
        </row>
        <row r="100">
          <cell r="U100">
            <v>5501.9</v>
          </cell>
          <cell r="V100">
            <v>4930.92</v>
          </cell>
        </row>
        <row r="101">
          <cell r="E101">
            <v>256251</v>
          </cell>
          <cell r="F101">
            <v>0</v>
          </cell>
        </row>
        <row r="101">
          <cell r="Q101">
            <v>-127.360000000002</v>
          </cell>
          <cell r="R101">
            <v>0</v>
          </cell>
        </row>
        <row r="101">
          <cell r="U101">
            <v>13120.05</v>
          </cell>
          <cell r="V101">
            <v>11742.91</v>
          </cell>
        </row>
        <row r="102">
          <cell r="E102">
            <v>86256</v>
          </cell>
          <cell r="F102">
            <v>0</v>
          </cell>
        </row>
        <row r="102">
          <cell r="Q102">
            <v>-48.8599999999997</v>
          </cell>
          <cell r="R102">
            <v>0</v>
          </cell>
        </row>
        <row r="102">
          <cell r="U102">
            <v>4416.31</v>
          </cell>
          <cell r="V102">
            <v>3942.07</v>
          </cell>
        </row>
        <row r="103">
          <cell r="E103">
            <v>114269</v>
          </cell>
          <cell r="F103">
            <v>0</v>
          </cell>
        </row>
        <row r="103">
          <cell r="Q103">
            <v>-91.1799999999994</v>
          </cell>
          <cell r="R103">
            <v>0</v>
          </cell>
        </row>
        <row r="103">
          <cell r="U103">
            <v>5850.57</v>
          </cell>
          <cell r="V103">
            <v>5255.85</v>
          </cell>
        </row>
        <row r="104">
          <cell r="E104">
            <v>92170</v>
          </cell>
          <cell r="F104">
            <v>0</v>
          </cell>
        </row>
        <row r="104">
          <cell r="Q104">
            <v>-96.7699999999995</v>
          </cell>
          <cell r="R104">
            <v>0</v>
          </cell>
        </row>
        <row r="104">
          <cell r="U104">
            <v>4719.1</v>
          </cell>
          <cell r="V104">
            <v>4242.68</v>
          </cell>
        </row>
        <row r="105">
          <cell r="E105">
            <v>41127</v>
          </cell>
          <cell r="F105">
            <v>0</v>
          </cell>
        </row>
        <row r="105">
          <cell r="Q105">
            <v>-36.47</v>
          </cell>
          <cell r="R105">
            <v>0</v>
          </cell>
        </row>
        <row r="105">
          <cell r="U105">
            <v>2105.7</v>
          </cell>
          <cell r="V105">
            <v>1888</v>
          </cell>
        </row>
        <row r="106">
          <cell r="E106">
            <v>2790280</v>
          </cell>
          <cell r="F106">
            <v>0</v>
          </cell>
        </row>
        <row r="106">
          <cell r="Q106">
            <v>-2351.88</v>
          </cell>
          <cell r="R106">
            <v>0</v>
          </cell>
          <cell r="S106">
            <v>143.8</v>
          </cell>
        </row>
        <row r="106">
          <cell r="U106">
            <v>142862.34</v>
          </cell>
          <cell r="V106">
            <v>128716.08</v>
          </cell>
        </row>
        <row r="107">
          <cell r="E107">
            <v>1018571</v>
          </cell>
          <cell r="F107">
            <v>0</v>
          </cell>
        </row>
        <row r="107">
          <cell r="Q107">
            <v>-897.840000000004</v>
          </cell>
          <cell r="R107">
            <v>0</v>
          </cell>
        </row>
        <row r="107">
          <cell r="U107">
            <v>52150.84</v>
          </cell>
          <cell r="V107">
            <v>46919.7</v>
          </cell>
        </row>
        <row r="108">
          <cell r="E108">
            <v>710323</v>
          </cell>
          <cell r="F108">
            <v>0</v>
          </cell>
        </row>
        <row r="108">
          <cell r="Q108">
            <v>-738.57</v>
          </cell>
          <cell r="R108">
            <v>0</v>
          </cell>
        </row>
        <row r="108">
          <cell r="U108">
            <v>36368.54</v>
          </cell>
          <cell r="V108">
            <v>32867.97</v>
          </cell>
        </row>
        <row r="109">
          <cell r="E109">
            <v>558501</v>
          </cell>
          <cell r="F109">
            <v>0</v>
          </cell>
        </row>
        <row r="109">
          <cell r="Q109">
            <v>-436.600000000002</v>
          </cell>
          <cell r="R109">
            <v>0</v>
          </cell>
        </row>
        <row r="109">
          <cell r="U109">
            <v>28595.25</v>
          </cell>
          <cell r="V109">
            <v>25765.19</v>
          </cell>
        </row>
        <row r="110">
          <cell r="E110">
            <v>502885</v>
          </cell>
          <cell r="F110">
            <v>0</v>
          </cell>
        </row>
        <row r="110">
          <cell r="Q110">
            <v>-278.869999999999</v>
          </cell>
          <cell r="R110">
            <v>0</v>
          </cell>
        </row>
        <row r="110">
          <cell r="U110">
            <v>25747.71</v>
          </cell>
          <cell r="V110">
            <v>23163.22</v>
          </cell>
        </row>
        <row r="111">
          <cell r="E111">
            <v>2342912</v>
          </cell>
          <cell r="F111">
            <v>0</v>
          </cell>
        </row>
        <row r="111">
          <cell r="Q111">
            <v>-576.450000000001</v>
          </cell>
          <cell r="R111">
            <v>0</v>
          </cell>
          <cell r="S111">
            <v>144.34</v>
          </cell>
        </row>
        <row r="111">
          <cell r="U111">
            <v>119957.09</v>
          </cell>
          <cell r="V111">
            <v>107626.75</v>
          </cell>
        </row>
        <row r="112">
          <cell r="E112">
            <v>740860</v>
          </cell>
          <cell r="F112">
            <v>0</v>
          </cell>
        </row>
        <row r="112">
          <cell r="Q112">
            <v>-537.650000000001</v>
          </cell>
          <cell r="R112">
            <v>0</v>
          </cell>
        </row>
        <row r="112">
          <cell r="U112">
            <v>37932.03</v>
          </cell>
          <cell r="V112">
            <v>34015.19</v>
          </cell>
        </row>
        <row r="113">
          <cell r="E113">
            <v>1053851</v>
          </cell>
          <cell r="F113">
            <v>0</v>
          </cell>
        </row>
        <row r="113">
          <cell r="Q113">
            <v>413.800000000003</v>
          </cell>
          <cell r="R113">
            <v>0</v>
          </cell>
        </row>
        <row r="113">
          <cell r="U113">
            <v>53957.17</v>
          </cell>
          <cell r="V113">
            <v>48470.9</v>
          </cell>
        </row>
        <row r="114">
          <cell r="E114">
            <v>548201</v>
          </cell>
          <cell r="F114">
            <v>0</v>
          </cell>
        </row>
        <row r="114">
          <cell r="Q114">
            <v>-452.600000000002</v>
          </cell>
          <cell r="R114">
            <v>0</v>
          </cell>
        </row>
        <row r="114">
          <cell r="U114">
            <v>28067.89</v>
          </cell>
          <cell r="V114">
            <v>25140.66</v>
          </cell>
        </row>
        <row r="115">
          <cell r="E115">
            <v>670810</v>
          </cell>
          <cell r="F115">
            <v>0</v>
          </cell>
        </row>
        <row r="115">
          <cell r="Q115">
            <v>-6.23999999999796</v>
          </cell>
          <cell r="R115">
            <v>0</v>
          </cell>
        </row>
        <row r="115">
          <cell r="U115">
            <v>34345.47</v>
          </cell>
          <cell r="V115">
            <v>30728.98</v>
          </cell>
        </row>
        <row r="116">
          <cell r="E116">
            <v>875637</v>
          </cell>
          <cell r="F116">
            <v>0</v>
          </cell>
        </row>
        <row r="116">
          <cell r="Q116">
            <v>-46.8900000000067</v>
          </cell>
          <cell r="R116">
            <v>0</v>
          </cell>
          <cell r="S116">
            <v>150.19</v>
          </cell>
        </row>
        <row r="116">
          <cell r="U116">
            <v>44832.61</v>
          </cell>
          <cell r="V116">
            <v>39969.6</v>
          </cell>
        </row>
        <row r="117">
          <cell r="E117">
            <v>4261757</v>
          </cell>
          <cell r="F117">
            <v>0</v>
          </cell>
        </row>
        <row r="117">
          <cell r="Q117">
            <v>4005.72999999998</v>
          </cell>
          <cell r="R117">
            <v>0</v>
          </cell>
          <cell r="S117">
            <v>141.04</v>
          </cell>
        </row>
        <row r="117">
          <cell r="U117">
            <v>218201.96</v>
          </cell>
          <cell r="V117">
            <v>194871.65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7"/>
  <sheetViews>
    <sheetView tabSelected="1" zoomScale="130" zoomScaleNormal="130" workbookViewId="0">
      <pane xSplit="1" ySplit="7" topLeftCell="B102" activePane="bottomRight" state="frozen"/>
      <selection/>
      <selection pane="topRight"/>
      <selection pane="bottomLeft"/>
      <selection pane="bottomRight" activeCell="N111" sqref="A111:N114"/>
    </sheetView>
  </sheetViews>
  <sheetFormatPr defaultColWidth="9" defaultRowHeight="11.25"/>
  <cols>
    <col min="1" max="1" width="21.75" style="3" customWidth="true"/>
    <col min="2" max="5" width="8.625" style="3" customWidth="true"/>
    <col min="6" max="8" width="11.875" style="3" customWidth="true"/>
    <col min="9" max="9" width="12.75" style="3" customWidth="true"/>
    <col min="10" max="12" width="11.875" style="3" customWidth="true"/>
    <col min="13" max="13" width="9.75" style="3" customWidth="true"/>
    <col min="14" max="14" width="23.875" style="3"/>
    <col min="15" max="16" width="11.125" style="3" customWidth="true"/>
    <col min="17" max="17" width="9" style="3"/>
    <col min="18" max="16384" width="9" style="4"/>
  </cols>
  <sheetData>
    <row r="1" s="1" customFormat="true" ht="16" customHeight="true" spans="1:1">
      <c r="A1" s="2" t="s">
        <v>0</v>
      </c>
    </row>
    <row r="2" s="1" customFormat="true" ht="26" customHeight="true" spans="1:2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="1" customFormat="true" ht="18" customHeight="true" spans="3:14">
      <c r="C3" s="7"/>
      <c r="M3" s="17" t="s">
        <v>2</v>
      </c>
      <c r="N3" s="17"/>
    </row>
    <row r="4" s="2" customFormat="true" ht="24.75" customHeight="true" spans="1:14">
      <c r="A4" s="8" t="s">
        <v>3</v>
      </c>
      <c r="B4" s="8" t="s">
        <v>4</v>
      </c>
      <c r="C4" s="8"/>
      <c r="D4" s="8" t="s">
        <v>5</v>
      </c>
      <c r="E4" s="8"/>
      <c r="F4" s="13" t="s">
        <v>6</v>
      </c>
      <c r="G4" s="14"/>
      <c r="H4" s="15"/>
      <c r="I4" s="8" t="s">
        <v>7</v>
      </c>
      <c r="J4" s="13" t="s">
        <v>8</v>
      </c>
      <c r="K4" s="14"/>
      <c r="L4" s="15"/>
      <c r="M4" s="8" t="s">
        <v>9</v>
      </c>
      <c r="N4" s="8" t="s">
        <v>10</v>
      </c>
    </row>
    <row r="5" s="2" customFormat="true" ht="30" customHeight="true" spans="1:14">
      <c r="A5" s="8"/>
      <c r="B5" s="9" t="s">
        <v>11</v>
      </c>
      <c r="C5" s="8" t="s">
        <v>12</v>
      </c>
      <c r="D5" s="9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8"/>
      <c r="J5" s="8" t="s">
        <v>18</v>
      </c>
      <c r="K5" s="8" t="s">
        <v>19</v>
      </c>
      <c r="L5" s="8" t="s">
        <v>20</v>
      </c>
      <c r="M5" s="8"/>
      <c r="N5" s="8"/>
    </row>
    <row r="6" s="3" customFormat="true" ht="13.5" customHeight="true" spans="1:14">
      <c r="A6" s="8" t="s">
        <v>21</v>
      </c>
      <c r="B6" s="10">
        <f>[1]结算2022年!E6</f>
        <v>63101452</v>
      </c>
      <c r="C6" s="10">
        <f>[1]结算2022年!F6</f>
        <v>169945</v>
      </c>
      <c r="D6" s="10"/>
      <c r="E6" s="10"/>
      <c r="F6" s="10">
        <f>[1]结算2022年!Q6</f>
        <v>-81236.0000000001</v>
      </c>
      <c r="G6" s="10">
        <f>[1]结算2022年!R6</f>
        <v>10521</v>
      </c>
      <c r="H6" s="10">
        <f>F6+G6</f>
        <v>-70715.0000000001</v>
      </c>
      <c r="I6" s="10">
        <f>[1]结算2022年!S6</f>
        <v>2311</v>
      </c>
      <c r="J6" s="10">
        <f>[1]结算2022年!U6</f>
        <v>3230794</v>
      </c>
      <c r="K6" s="10">
        <f>[1]结算2022年!V6</f>
        <v>2915090</v>
      </c>
      <c r="L6" s="10">
        <f>J6-K6</f>
        <v>315704</v>
      </c>
      <c r="M6" s="10">
        <f>SUM(M8:M117)</f>
        <v>247300</v>
      </c>
      <c r="N6" s="10"/>
    </row>
    <row r="7" s="3" customFormat="true" ht="13.5" customHeight="true" spans="1:14">
      <c r="A7" s="11" t="s">
        <v>22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="3" customFormat="true" ht="16" customHeight="true" spans="1:14">
      <c r="A8" s="12" t="s">
        <v>23</v>
      </c>
      <c r="B8" s="10">
        <f>[1]结算2022年!E8</f>
        <v>7832650</v>
      </c>
      <c r="C8" s="10">
        <f>[1]结算2022年!F8</f>
        <v>154471</v>
      </c>
      <c r="D8" s="10">
        <v>488</v>
      </c>
      <c r="E8" s="10">
        <f>[1]结算2022年!H8</f>
        <v>620</v>
      </c>
      <c r="F8" s="10">
        <f>[1]结算2022年!Q8</f>
        <v>-14752.8200000001</v>
      </c>
      <c r="G8" s="10">
        <f>[1]结算2022年!R8</f>
        <v>9577.09</v>
      </c>
      <c r="H8" s="10">
        <f t="shared" ref="H8:H71" si="0">F8+G8</f>
        <v>-5175.7300000001</v>
      </c>
      <c r="I8" s="10">
        <f>[1]结算2022年!S8</f>
        <v>149.86</v>
      </c>
      <c r="J8" s="10">
        <f>[1]结算2022年!U8</f>
        <v>401031.35</v>
      </c>
      <c r="K8" s="10">
        <f>[1]结算2022年!V8</f>
        <v>370527.93</v>
      </c>
      <c r="L8" s="10">
        <f t="shared" ref="L8:L71" si="1">J8-K8</f>
        <v>30503.42</v>
      </c>
      <c r="M8" s="10">
        <f>H8+I8+L8</f>
        <v>25477.5499999999</v>
      </c>
      <c r="N8" s="10" t="s">
        <v>24</v>
      </c>
    </row>
    <row r="9" s="3" customFormat="true" ht="16" customHeight="true" spans="1:14">
      <c r="A9" s="12" t="s">
        <v>25</v>
      </c>
      <c r="B9" s="10">
        <f>[1]结算2022年!E9</f>
        <v>2228475</v>
      </c>
      <c r="C9" s="10">
        <f>[1]结算2022年!F9</f>
        <v>0</v>
      </c>
      <c r="D9" s="10">
        <v>488</v>
      </c>
      <c r="E9" s="10"/>
      <c r="F9" s="10">
        <f>[1]结算2022年!Q9</f>
        <v>-2266.57</v>
      </c>
      <c r="G9" s="10">
        <f>[1]结算2022年!R9</f>
        <v>0</v>
      </c>
      <c r="H9" s="10">
        <f t="shared" si="0"/>
        <v>-2266.57</v>
      </c>
      <c r="I9" s="10">
        <f>[1]结算2022年!S9</f>
        <v>141.06</v>
      </c>
      <c r="J9" s="10">
        <f>[1]结算2022年!U9</f>
        <v>114097.92</v>
      </c>
      <c r="K9" s="10">
        <f>[1]结算2022年!V9</f>
        <v>102859.78</v>
      </c>
      <c r="L9" s="10">
        <f t="shared" si="1"/>
        <v>11238.14</v>
      </c>
      <c r="M9" s="10">
        <f>H9+I9+L9</f>
        <v>9112.63</v>
      </c>
      <c r="N9" s="18" t="s">
        <v>26</v>
      </c>
    </row>
    <row r="10" s="3" customFormat="true" ht="16" customHeight="true" spans="1:14">
      <c r="A10" s="12" t="s">
        <v>27</v>
      </c>
      <c r="B10" s="10">
        <f>[1]结算2022年!E10</f>
        <v>957109</v>
      </c>
      <c r="C10" s="10">
        <f>[1]结算2022年!F10</f>
        <v>0</v>
      </c>
      <c r="D10" s="10">
        <v>488</v>
      </c>
      <c r="E10" s="10"/>
      <c r="F10" s="10">
        <f>[1]结算2022年!Q10</f>
        <v>-896.950000000004</v>
      </c>
      <c r="G10" s="10">
        <f>[1]结算2022年!R10</f>
        <v>0</v>
      </c>
      <c r="H10" s="10">
        <f t="shared" si="0"/>
        <v>-896.950000000004</v>
      </c>
      <c r="I10" s="10"/>
      <c r="J10" s="10">
        <f>[1]结算2022年!U10</f>
        <v>49003.98</v>
      </c>
      <c r="K10" s="10">
        <f>[1]结算2022年!V10</f>
        <v>44203.49</v>
      </c>
      <c r="L10" s="10">
        <f t="shared" si="1"/>
        <v>4800.49000000001</v>
      </c>
      <c r="M10" s="10">
        <v>0</v>
      </c>
      <c r="N10" s="19"/>
    </row>
    <row r="11" s="3" customFormat="true" ht="16" customHeight="true" spans="1:14">
      <c r="A11" s="12" t="s">
        <v>28</v>
      </c>
      <c r="B11" s="10">
        <f>[1]结算2022年!E11</f>
        <v>505295</v>
      </c>
      <c r="C11" s="10">
        <f>[1]结算2022年!F11</f>
        <v>0</v>
      </c>
      <c r="D11" s="10">
        <v>488</v>
      </c>
      <c r="E11" s="10"/>
      <c r="F11" s="10">
        <f>[1]结算2022年!Q11</f>
        <v>-761.919999999998</v>
      </c>
      <c r="G11" s="10">
        <f>[1]结算2022年!R11</f>
        <v>0</v>
      </c>
      <c r="H11" s="10">
        <f t="shared" si="0"/>
        <v>-761.919999999998</v>
      </c>
      <c r="I11" s="10"/>
      <c r="J11" s="10">
        <f>[1]结算2022年!U11</f>
        <v>25871.1</v>
      </c>
      <c r="K11" s="10">
        <f>[1]结算2022年!V11</f>
        <v>23308.8</v>
      </c>
      <c r="L11" s="10">
        <f t="shared" si="1"/>
        <v>2562.3</v>
      </c>
      <c r="M11" s="10">
        <v>0</v>
      </c>
      <c r="N11" s="19"/>
    </row>
    <row r="12" s="3" customFormat="true" ht="16" customHeight="true" spans="1:14">
      <c r="A12" s="12" t="s">
        <v>29</v>
      </c>
      <c r="B12" s="10">
        <f>[1]结算2022年!E12</f>
        <v>766071</v>
      </c>
      <c r="C12" s="10">
        <f>[1]结算2022年!F12</f>
        <v>0</v>
      </c>
      <c r="D12" s="10">
        <v>488</v>
      </c>
      <c r="E12" s="10"/>
      <c r="F12" s="10">
        <f>[1]结算2022年!Q12</f>
        <v>-607.699999999997</v>
      </c>
      <c r="G12" s="10">
        <f>[1]结算2022年!R12</f>
        <v>0</v>
      </c>
      <c r="H12" s="10">
        <f t="shared" si="0"/>
        <v>-607.699999999997</v>
      </c>
      <c r="I12" s="10"/>
      <c r="J12" s="10">
        <f>[1]结算2022年!U12</f>
        <v>39222.84</v>
      </c>
      <c r="K12" s="10">
        <f>[1]结算2022年!V12</f>
        <v>35347.49</v>
      </c>
      <c r="L12" s="10">
        <f t="shared" si="1"/>
        <v>3875.35</v>
      </c>
      <c r="M12" s="10">
        <v>0</v>
      </c>
      <c r="N12" s="20"/>
    </row>
    <row r="13" s="3" customFormat="true" ht="16" customHeight="true" spans="1:14">
      <c r="A13" s="12" t="s">
        <v>30</v>
      </c>
      <c r="B13" s="10">
        <f>[1]结算2022年!E13</f>
        <v>666979</v>
      </c>
      <c r="C13" s="10">
        <f>[1]结算2022年!F13</f>
        <v>0</v>
      </c>
      <c r="D13" s="10">
        <v>488</v>
      </c>
      <c r="E13" s="10"/>
      <c r="F13" s="10">
        <f>[1]结算2022年!Q13</f>
        <v>109.859999999998</v>
      </c>
      <c r="G13" s="10">
        <f>[1]结算2022年!R13</f>
        <v>0</v>
      </c>
      <c r="H13" s="10">
        <f t="shared" si="0"/>
        <v>109.859999999998</v>
      </c>
      <c r="I13" s="10">
        <f>[1]结算2022年!S13</f>
        <v>152.58</v>
      </c>
      <c r="J13" s="10">
        <f>[1]结算2022年!U13</f>
        <v>34149.33</v>
      </c>
      <c r="K13" s="10">
        <f>[1]结算2022年!V13</f>
        <v>30545.2</v>
      </c>
      <c r="L13" s="10">
        <f t="shared" si="1"/>
        <v>3604.13</v>
      </c>
      <c r="M13" s="10">
        <f>H13+I13+L13</f>
        <v>3866.57</v>
      </c>
      <c r="N13" s="18" t="s">
        <v>26</v>
      </c>
    </row>
    <row r="14" s="3" customFormat="true" ht="16" customHeight="true" spans="1:14">
      <c r="A14" s="12" t="s">
        <v>31</v>
      </c>
      <c r="B14" s="10">
        <f>[1]结算2022年!E14</f>
        <v>321615</v>
      </c>
      <c r="C14" s="10">
        <f>[1]结算2022年!F14</f>
        <v>0</v>
      </c>
      <c r="D14" s="10">
        <v>488</v>
      </c>
      <c r="E14" s="10"/>
      <c r="F14" s="10">
        <f>[1]结算2022年!Q14</f>
        <v>241.609999999999</v>
      </c>
      <c r="G14" s="10">
        <f>[1]结算2022年!R14</f>
        <v>0</v>
      </c>
      <c r="H14" s="10">
        <f t="shared" si="0"/>
        <v>241.609999999999</v>
      </c>
      <c r="I14" s="10"/>
      <c r="J14" s="10">
        <f>[1]结算2022年!U14</f>
        <v>16466.69</v>
      </c>
      <c r="K14" s="10">
        <f>[1]结算2022年!V14</f>
        <v>14755.36</v>
      </c>
      <c r="L14" s="10">
        <f t="shared" si="1"/>
        <v>1711.33</v>
      </c>
      <c r="M14" s="10">
        <v>0</v>
      </c>
      <c r="N14" s="19"/>
    </row>
    <row r="15" s="3" customFormat="true" ht="16" customHeight="true" spans="1:14">
      <c r="A15" s="12" t="s">
        <v>32</v>
      </c>
      <c r="B15" s="10">
        <f>[1]结算2022年!E15</f>
        <v>186326</v>
      </c>
      <c r="C15" s="10">
        <f>[1]结算2022年!F15</f>
        <v>0</v>
      </c>
      <c r="D15" s="10">
        <v>488</v>
      </c>
      <c r="E15" s="10"/>
      <c r="F15" s="10">
        <f>[1]结算2022年!Q15</f>
        <v>26.4299999999985</v>
      </c>
      <c r="G15" s="10">
        <f>[1]结算2022年!R15</f>
        <v>0</v>
      </c>
      <c r="H15" s="10">
        <f t="shared" si="0"/>
        <v>26.4299999999985</v>
      </c>
      <c r="I15" s="10"/>
      <c r="J15" s="10">
        <f>[1]结算2022年!U15</f>
        <v>9539.89</v>
      </c>
      <c r="K15" s="10">
        <f>[1]结算2022年!V15</f>
        <v>8524.38</v>
      </c>
      <c r="L15" s="10">
        <f t="shared" si="1"/>
        <v>1015.51</v>
      </c>
      <c r="M15" s="10">
        <v>0</v>
      </c>
      <c r="N15" s="19"/>
    </row>
    <row r="16" s="3" customFormat="true" ht="16" customHeight="true" spans="1:14">
      <c r="A16" s="12" t="s">
        <v>33</v>
      </c>
      <c r="B16" s="10">
        <f>[1]结算2022年!E16</f>
        <v>159038</v>
      </c>
      <c r="C16" s="10">
        <f>[1]结算2022年!F16</f>
        <v>0</v>
      </c>
      <c r="D16" s="10">
        <v>488</v>
      </c>
      <c r="E16" s="10"/>
      <c r="F16" s="10">
        <f>[1]结算2022年!Q16</f>
        <v>-158.179999999999</v>
      </c>
      <c r="G16" s="10">
        <f>[1]结算2022年!R16</f>
        <v>0</v>
      </c>
      <c r="H16" s="10">
        <f t="shared" si="0"/>
        <v>-158.179999999999</v>
      </c>
      <c r="I16" s="10"/>
      <c r="J16" s="10">
        <f>[1]结算2022年!U16</f>
        <v>8142.75</v>
      </c>
      <c r="K16" s="10">
        <f>[1]结算2022年!V16</f>
        <v>7265.46</v>
      </c>
      <c r="L16" s="10">
        <f t="shared" si="1"/>
        <v>877.29</v>
      </c>
      <c r="M16" s="10">
        <v>0</v>
      </c>
      <c r="N16" s="20"/>
    </row>
    <row r="17" s="3" customFormat="true" ht="16" customHeight="true" spans="1:14">
      <c r="A17" s="12" t="s">
        <v>34</v>
      </c>
      <c r="B17" s="10">
        <f>[1]结算2022年!E17</f>
        <v>3942128</v>
      </c>
      <c r="C17" s="10">
        <f>[1]结算2022年!F17</f>
        <v>0</v>
      </c>
      <c r="D17" s="10">
        <v>488</v>
      </c>
      <c r="E17" s="10"/>
      <c r="F17" s="10">
        <f>[1]结算2022年!Q17</f>
        <v>-4159.84</v>
      </c>
      <c r="G17" s="10">
        <f>[1]结算2022年!R17</f>
        <v>0</v>
      </c>
      <c r="H17" s="10">
        <f t="shared" si="0"/>
        <v>-4159.84</v>
      </c>
      <c r="I17" s="10">
        <f>[1]结算2022年!S17</f>
        <v>144.23</v>
      </c>
      <c r="J17" s="10">
        <f>[1]结算2022年!U17</f>
        <v>201836.94</v>
      </c>
      <c r="K17" s="10">
        <f>[1]结算2022年!V17</f>
        <v>181253.05</v>
      </c>
      <c r="L17" s="10">
        <f t="shared" si="1"/>
        <v>20583.89</v>
      </c>
      <c r="M17" s="10">
        <f>H17+I17+L17</f>
        <v>16568.28</v>
      </c>
      <c r="N17" s="18" t="s">
        <v>26</v>
      </c>
    </row>
    <row r="18" s="3" customFormat="true" ht="16" customHeight="true" spans="1:14">
      <c r="A18" s="12" t="s">
        <v>35</v>
      </c>
      <c r="B18" s="10">
        <f>[1]结算2022年!E18</f>
        <v>1079687</v>
      </c>
      <c r="C18" s="10">
        <f>[1]结算2022年!F18</f>
        <v>0</v>
      </c>
      <c r="D18" s="10">
        <v>488</v>
      </c>
      <c r="E18" s="10"/>
      <c r="F18" s="10">
        <f>[1]结算2022年!Q18</f>
        <v>-1010.52</v>
      </c>
      <c r="G18" s="10">
        <f>[1]结算2022年!R18</f>
        <v>0</v>
      </c>
      <c r="H18" s="10">
        <f t="shared" si="0"/>
        <v>-1010.52</v>
      </c>
      <c r="I18" s="10"/>
      <c r="J18" s="10">
        <f>[1]结算2022年!U18</f>
        <v>55279.97</v>
      </c>
      <c r="K18" s="10">
        <f>[1]结算2022年!V18</f>
        <v>49766.46</v>
      </c>
      <c r="L18" s="10">
        <f t="shared" si="1"/>
        <v>5513.51</v>
      </c>
      <c r="M18" s="10">
        <v>0</v>
      </c>
      <c r="N18" s="19"/>
    </row>
    <row r="19" s="3" customFormat="true" ht="16" customHeight="true" spans="1:14">
      <c r="A19" s="12" t="s">
        <v>36</v>
      </c>
      <c r="B19" s="10">
        <f>[1]结算2022年!E19</f>
        <v>866537</v>
      </c>
      <c r="C19" s="10">
        <f>[1]结算2022年!F19</f>
        <v>0</v>
      </c>
      <c r="D19" s="10">
        <v>488</v>
      </c>
      <c r="E19" s="10"/>
      <c r="F19" s="10">
        <f>[1]结算2022年!Q19</f>
        <v>-1148.72</v>
      </c>
      <c r="G19" s="10">
        <f>[1]结算2022年!R19</f>
        <v>0</v>
      </c>
      <c r="H19" s="10">
        <f t="shared" si="0"/>
        <v>-1148.72</v>
      </c>
      <c r="I19" s="10"/>
      <c r="J19" s="10">
        <f>[1]结算2022年!U19</f>
        <v>44366.69</v>
      </c>
      <c r="K19" s="10">
        <f>[1]结算2022年!V19</f>
        <v>39802.09</v>
      </c>
      <c r="L19" s="10">
        <f t="shared" si="1"/>
        <v>4564.60000000001</v>
      </c>
      <c r="M19" s="10">
        <v>0</v>
      </c>
      <c r="N19" s="19"/>
    </row>
    <row r="20" s="3" customFormat="true" ht="16" customHeight="true" spans="1:14">
      <c r="A20" s="12" t="s">
        <v>37</v>
      </c>
      <c r="B20" s="10">
        <f>[1]结算2022年!E20</f>
        <v>740668</v>
      </c>
      <c r="C20" s="10">
        <f>[1]结算2022年!F20</f>
        <v>0</v>
      </c>
      <c r="D20" s="10">
        <v>488</v>
      </c>
      <c r="E20" s="10"/>
      <c r="F20" s="10">
        <f>[1]结算2022年!Q20</f>
        <v>-760.400000000001</v>
      </c>
      <c r="G20" s="10">
        <f>[1]结算2022年!R20</f>
        <v>0</v>
      </c>
      <c r="H20" s="10">
        <f t="shared" si="0"/>
        <v>-760.400000000001</v>
      </c>
      <c r="I20" s="10"/>
      <c r="J20" s="10">
        <f>[1]结算2022年!U20</f>
        <v>37922.2</v>
      </c>
      <c r="K20" s="10">
        <f>[1]结算2022年!V20</f>
        <v>33980.31</v>
      </c>
      <c r="L20" s="10">
        <f t="shared" si="1"/>
        <v>3941.89</v>
      </c>
      <c r="M20" s="10">
        <v>0</v>
      </c>
      <c r="N20" s="19"/>
    </row>
    <row r="21" s="3" customFormat="true" ht="16" customHeight="true" spans="1:14">
      <c r="A21" s="12" t="s">
        <v>38</v>
      </c>
      <c r="B21" s="10">
        <f>[1]结算2022年!E21</f>
        <v>561459</v>
      </c>
      <c r="C21" s="10">
        <f>[1]结算2022年!F21</f>
        <v>0</v>
      </c>
      <c r="D21" s="10">
        <v>488</v>
      </c>
      <c r="E21" s="10"/>
      <c r="F21" s="10">
        <f>[1]结算2022年!Q21</f>
        <v>-496.709999999999</v>
      </c>
      <c r="G21" s="10">
        <f>[1]结算2022年!R21</f>
        <v>0</v>
      </c>
      <c r="H21" s="10">
        <f t="shared" si="0"/>
        <v>-496.709999999999</v>
      </c>
      <c r="I21" s="10"/>
      <c r="J21" s="10">
        <f>[1]结算2022年!U21</f>
        <v>28746.7</v>
      </c>
      <c r="K21" s="10">
        <f>[1]结算2022年!V21</f>
        <v>25792.06</v>
      </c>
      <c r="L21" s="10">
        <f t="shared" si="1"/>
        <v>2954.64</v>
      </c>
      <c r="M21" s="10">
        <v>0</v>
      </c>
      <c r="N21" s="19"/>
    </row>
    <row r="22" s="3" customFormat="true" ht="16" customHeight="true" spans="1:14">
      <c r="A22" s="12" t="s">
        <v>39</v>
      </c>
      <c r="B22" s="10">
        <f>[1]结算2022年!E22</f>
        <v>693777</v>
      </c>
      <c r="C22" s="10">
        <f>[1]结算2022年!F22</f>
        <v>0</v>
      </c>
      <c r="D22" s="10">
        <v>488</v>
      </c>
      <c r="E22" s="10"/>
      <c r="F22" s="10">
        <f>[1]结算2022年!Q22</f>
        <v>-743.489999999998</v>
      </c>
      <c r="G22" s="10">
        <f>[1]结算2022年!R22</f>
        <v>0</v>
      </c>
      <c r="H22" s="10">
        <f t="shared" si="0"/>
        <v>-743.489999999998</v>
      </c>
      <c r="I22" s="10"/>
      <c r="J22" s="10">
        <f>[1]结算2022年!U22</f>
        <v>35521.38</v>
      </c>
      <c r="K22" s="10">
        <f>[1]结算2022年!V22</f>
        <v>31912.13</v>
      </c>
      <c r="L22" s="10">
        <f t="shared" si="1"/>
        <v>3609.25</v>
      </c>
      <c r="M22" s="10">
        <v>0</v>
      </c>
      <c r="N22" s="20"/>
    </row>
    <row r="23" s="3" customFormat="true" ht="16" customHeight="true" spans="1:14">
      <c r="A23" s="12" t="s">
        <v>40</v>
      </c>
      <c r="B23" s="10">
        <f>[1]结算2022年!E23</f>
        <v>2491070</v>
      </c>
      <c r="C23" s="10">
        <f>[1]结算2022年!F23</f>
        <v>15474</v>
      </c>
      <c r="D23" s="10">
        <v>488</v>
      </c>
      <c r="E23" s="10">
        <v>610</v>
      </c>
      <c r="F23" s="10">
        <f>[1]结算2022年!Q23</f>
        <v>-5758.80000000001</v>
      </c>
      <c r="G23" s="10">
        <f>[1]结算2022年!R23</f>
        <v>943.91</v>
      </c>
      <c r="H23" s="10">
        <f t="shared" si="0"/>
        <v>-4814.89000000001</v>
      </c>
      <c r="I23" s="10">
        <f>[1]结算2022年!S23</f>
        <v>142.96</v>
      </c>
      <c r="J23" s="10">
        <f>[1]结算2022年!U23</f>
        <v>127542.79</v>
      </c>
      <c r="K23" s="10">
        <f>[1]结算2022年!V23</f>
        <v>115429.11</v>
      </c>
      <c r="L23" s="10">
        <f t="shared" si="1"/>
        <v>12113.68</v>
      </c>
      <c r="M23" s="10">
        <f>H23+I23+L23</f>
        <v>7441.74999999998</v>
      </c>
      <c r="N23" s="18" t="s">
        <v>26</v>
      </c>
    </row>
    <row r="24" s="3" customFormat="true" ht="16" customHeight="true" spans="1:14">
      <c r="A24" s="12" t="s">
        <v>41</v>
      </c>
      <c r="B24" s="10">
        <f>[1]结算2022年!E24</f>
        <v>581026</v>
      </c>
      <c r="C24" s="10">
        <f>[1]结算2022年!F24</f>
        <v>0</v>
      </c>
      <c r="D24" s="10">
        <v>488</v>
      </c>
      <c r="E24" s="10"/>
      <c r="F24" s="10">
        <f>[1]结算2022年!Q24</f>
        <v>-1529.29</v>
      </c>
      <c r="G24" s="10">
        <f>[1]结算2022年!R24</f>
        <v>0</v>
      </c>
      <c r="H24" s="10">
        <f t="shared" si="0"/>
        <v>-1529.29</v>
      </c>
      <c r="I24" s="10"/>
      <c r="J24" s="10">
        <f>[1]结算2022年!U24</f>
        <v>29748.53</v>
      </c>
      <c r="K24" s="10">
        <f>[1]结算2022年!V24</f>
        <v>26738.42</v>
      </c>
      <c r="L24" s="10">
        <f t="shared" si="1"/>
        <v>3010.11</v>
      </c>
      <c r="M24" s="10">
        <v>0</v>
      </c>
      <c r="N24" s="19"/>
    </row>
    <row r="25" s="3" customFormat="true" ht="16" customHeight="true" spans="1:14">
      <c r="A25" s="12" t="s">
        <v>42</v>
      </c>
      <c r="B25" s="10">
        <f>[1]结算2022年!E25</f>
        <v>385380</v>
      </c>
      <c r="C25" s="10">
        <f>[1]结算2022年!F25</f>
        <v>15474</v>
      </c>
      <c r="D25" s="10">
        <v>488</v>
      </c>
      <c r="E25" s="10">
        <f>[1]结算2022年!H25</f>
        <v>610</v>
      </c>
      <c r="F25" s="10">
        <f>[1]结算2022年!Q25</f>
        <v>-1590.21</v>
      </c>
      <c r="G25" s="10">
        <f>[1]结算2022年!R25</f>
        <v>943.91</v>
      </c>
      <c r="H25" s="10">
        <f t="shared" si="0"/>
        <v>-646.3</v>
      </c>
      <c r="I25" s="10"/>
      <c r="J25" s="10">
        <f>[1]结算2022年!U25</f>
        <v>19731.46</v>
      </c>
      <c r="K25" s="10">
        <f>[1]结算2022年!V25</f>
        <v>18719.33</v>
      </c>
      <c r="L25" s="10">
        <f t="shared" si="1"/>
        <v>1012.13</v>
      </c>
      <c r="M25" s="10">
        <v>0</v>
      </c>
      <c r="N25" s="19"/>
    </row>
    <row r="26" s="3" customFormat="true" ht="16" customHeight="true" spans="1:14">
      <c r="A26" s="12" t="s">
        <v>43</v>
      </c>
      <c r="B26" s="10">
        <f>[1]结算2022年!E26</f>
        <v>244143</v>
      </c>
      <c r="C26" s="10">
        <f>[1]结算2022年!F26</f>
        <v>0</v>
      </c>
      <c r="D26" s="10">
        <v>488</v>
      </c>
      <c r="E26" s="10"/>
      <c r="F26" s="10">
        <f>[1]结算2022年!Q26</f>
        <v>-425.129999999999</v>
      </c>
      <c r="G26" s="10">
        <f>[1]结算2022年!R26</f>
        <v>0</v>
      </c>
      <c r="H26" s="10">
        <f t="shared" si="0"/>
        <v>-425.129999999999</v>
      </c>
      <c r="I26" s="10"/>
      <c r="J26" s="10">
        <f>[1]结算2022年!U26</f>
        <v>12500.12</v>
      </c>
      <c r="K26" s="10">
        <f>[1]结算2022年!V26</f>
        <v>11182.85</v>
      </c>
      <c r="L26" s="10">
        <f t="shared" si="1"/>
        <v>1317.27</v>
      </c>
      <c r="M26" s="10">
        <v>0</v>
      </c>
      <c r="N26" s="19"/>
    </row>
    <row r="27" s="3" customFormat="true" ht="16" customHeight="true" spans="1:14">
      <c r="A27" s="12" t="s">
        <v>44</v>
      </c>
      <c r="B27" s="10">
        <f>[1]结算2022年!E27</f>
        <v>328714</v>
      </c>
      <c r="C27" s="10">
        <f>[1]结算2022年!F27</f>
        <v>0</v>
      </c>
      <c r="D27" s="10">
        <v>488</v>
      </c>
      <c r="E27" s="10"/>
      <c r="F27" s="10">
        <f>[1]结算2022年!Q27</f>
        <v>-900.190000000001</v>
      </c>
      <c r="G27" s="10">
        <f>[1]结算2022年!R27</f>
        <v>0</v>
      </c>
      <c r="H27" s="10">
        <f t="shared" si="0"/>
        <v>-900.190000000001</v>
      </c>
      <c r="I27" s="10"/>
      <c r="J27" s="10">
        <f>[1]结算2022年!U27</f>
        <v>16830.16</v>
      </c>
      <c r="K27" s="10">
        <f>[1]结算2022年!V27</f>
        <v>15105.65</v>
      </c>
      <c r="L27" s="10">
        <f t="shared" si="1"/>
        <v>1724.51</v>
      </c>
      <c r="M27" s="10">
        <v>0</v>
      </c>
      <c r="N27" s="19"/>
    </row>
    <row r="28" s="3" customFormat="true" ht="16" customHeight="true" spans="1:14">
      <c r="A28" s="12" t="s">
        <v>45</v>
      </c>
      <c r="B28" s="10">
        <f>[1]结算2022年!E28</f>
        <v>951807</v>
      </c>
      <c r="C28" s="10">
        <f>[1]结算2022年!F28</f>
        <v>0</v>
      </c>
      <c r="D28" s="10">
        <v>488</v>
      </c>
      <c r="E28" s="10"/>
      <c r="F28" s="10">
        <f>[1]结算2022年!Q28</f>
        <v>-1313.98</v>
      </c>
      <c r="G28" s="10">
        <f>[1]结算2022年!R28</f>
        <v>0</v>
      </c>
      <c r="H28" s="10">
        <f t="shared" si="0"/>
        <v>-1313.98</v>
      </c>
      <c r="I28" s="10"/>
      <c r="J28" s="10">
        <f>[1]结算2022年!U28</f>
        <v>48732.52</v>
      </c>
      <c r="K28" s="10">
        <f>[1]结算2022年!V28</f>
        <v>43682.86</v>
      </c>
      <c r="L28" s="10">
        <f t="shared" si="1"/>
        <v>5049.66</v>
      </c>
      <c r="M28" s="10">
        <v>0</v>
      </c>
      <c r="N28" s="20"/>
    </row>
    <row r="29" s="3" customFormat="true" ht="16" customHeight="true" spans="1:14">
      <c r="A29" s="12" t="s">
        <v>46</v>
      </c>
      <c r="B29" s="10">
        <f>[1]结算2022年!E29</f>
        <v>3821120</v>
      </c>
      <c r="C29" s="10">
        <f>[1]结算2022年!F29</f>
        <v>0</v>
      </c>
      <c r="D29" s="10">
        <v>488</v>
      </c>
      <c r="E29" s="10"/>
      <c r="F29" s="10">
        <f>[1]结算2022年!Q29</f>
        <v>-6119.84</v>
      </c>
      <c r="G29" s="10">
        <f>[1]结算2022年!R29</f>
        <v>0</v>
      </c>
      <c r="H29" s="10">
        <f t="shared" si="0"/>
        <v>-6119.84</v>
      </c>
      <c r="I29" s="10">
        <f>[1]结算2022年!S29</f>
        <v>141.75</v>
      </c>
      <c r="J29" s="10">
        <f>[1]结算2022年!U29</f>
        <v>195641.35</v>
      </c>
      <c r="K29" s="10">
        <f>[1]结算2022年!V29</f>
        <v>175997.41</v>
      </c>
      <c r="L29" s="10">
        <f t="shared" si="1"/>
        <v>19643.94</v>
      </c>
      <c r="M29" s="10">
        <f>H29+I29+L29</f>
        <v>13665.85</v>
      </c>
      <c r="N29" s="18" t="s">
        <v>26</v>
      </c>
    </row>
    <row r="30" s="3" customFormat="true" ht="16" customHeight="true" spans="1:14">
      <c r="A30" s="12" t="s">
        <v>47</v>
      </c>
      <c r="B30" s="10">
        <f>[1]结算2022年!E30</f>
        <v>1172481</v>
      </c>
      <c r="C30" s="10">
        <f>[1]结算2022年!F30</f>
        <v>0</v>
      </c>
      <c r="D30" s="10">
        <v>488</v>
      </c>
      <c r="E30" s="10"/>
      <c r="F30" s="10">
        <f>[1]结算2022年!Q30</f>
        <v>-2192.03</v>
      </c>
      <c r="G30" s="10">
        <f>[1]结算2022年!R30</f>
        <v>0</v>
      </c>
      <c r="H30" s="10">
        <f t="shared" si="0"/>
        <v>-2192.03</v>
      </c>
      <c r="I30" s="10"/>
      <c r="J30" s="10">
        <f>[1]结算2022年!U30</f>
        <v>60031.03</v>
      </c>
      <c r="K30" s="10">
        <f>[1]结算2022年!V30</f>
        <v>53920.44</v>
      </c>
      <c r="L30" s="10">
        <f t="shared" si="1"/>
        <v>6110.59</v>
      </c>
      <c r="M30" s="10">
        <v>0</v>
      </c>
      <c r="N30" s="19"/>
    </row>
    <row r="31" s="3" customFormat="true" ht="16" customHeight="true" spans="1:14">
      <c r="A31" s="12" t="s">
        <v>48</v>
      </c>
      <c r="B31" s="10">
        <f>[1]结算2022年!E31</f>
        <v>140725</v>
      </c>
      <c r="C31" s="10">
        <f>[1]结算2022年!F31</f>
        <v>0</v>
      </c>
      <c r="D31" s="10">
        <v>488</v>
      </c>
      <c r="E31" s="10"/>
      <c r="F31" s="10">
        <f>[1]结算2022年!Q31</f>
        <v>-110.68</v>
      </c>
      <c r="G31" s="10">
        <f>[1]结算2022年!R31</f>
        <v>0</v>
      </c>
      <c r="H31" s="10">
        <f t="shared" si="0"/>
        <v>-110.68</v>
      </c>
      <c r="I31" s="10"/>
      <c r="J31" s="10">
        <f>[1]结算2022年!U31</f>
        <v>7205.12</v>
      </c>
      <c r="K31" s="10">
        <f>[1]结算2022年!V31</f>
        <v>6458.93</v>
      </c>
      <c r="L31" s="10">
        <f t="shared" si="1"/>
        <v>746.19</v>
      </c>
      <c r="M31" s="10">
        <v>0</v>
      </c>
      <c r="N31" s="19"/>
    </row>
    <row r="32" s="3" customFormat="true" ht="16" customHeight="true" spans="1:14">
      <c r="A32" s="12" t="s">
        <v>49</v>
      </c>
      <c r="B32" s="10">
        <f>[1]结算2022年!E32</f>
        <v>179583</v>
      </c>
      <c r="C32" s="10">
        <f>[1]结算2022年!F32</f>
        <v>0</v>
      </c>
      <c r="D32" s="10">
        <v>488</v>
      </c>
      <c r="E32" s="10"/>
      <c r="F32" s="10">
        <f>[1]结算2022年!Q32</f>
        <v>-107.619999999999</v>
      </c>
      <c r="G32" s="10">
        <f>[1]结算2022年!R32</f>
        <v>0</v>
      </c>
      <c r="H32" s="10">
        <f t="shared" si="0"/>
        <v>-107.619999999999</v>
      </c>
      <c r="I32" s="10"/>
      <c r="J32" s="10">
        <f>[1]结算2022年!U32</f>
        <v>9194.65</v>
      </c>
      <c r="K32" s="10">
        <f>[1]结算2022年!V32</f>
        <v>8281.63</v>
      </c>
      <c r="L32" s="10">
        <f t="shared" si="1"/>
        <v>913.02</v>
      </c>
      <c r="M32" s="10">
        <v>0</v>
      </c>
      <c r="N32" s="19"/>
    </row>
    <row r="33" s="3" customFormat="true" ht="16" customHeight="true" spans="1:14">
      <c r="A33" s="12" t="s">
        <v>50</v>
      </c>
      <c r="B33" s="10">
        <f>[1]结算2022年!E33</f>
        <v>623299</v>
      </c>
      <c r="C33" s="10">
        <f>[1]结算2022年!F33</f>
        <v>0</v>
      </c>
      <c r="D33" s="10">
        <v>488</v>
      </c>
      <c r="E33" s="10"/>
      <c r="F33" s="10">
        <f>[1]结算2022年!Q33</f>
        <v>-546.530000000002</v>
      </c>
      <c r="G33" s="10">
        <f>[1]结算2022年!R33</f>
        <v>0</v>
      </c>
      <c r="H33" s="10">
        <f t="shared" si="0"/>
        <v>-546.530000000002</v>
      </c>
      <c r="I33" s="10"/>
      <c r="J33" s="10">
        <f>[1]结算2022年!U33</f>
        <v>31912.91</v>
      </c>
      <c r="K33" s="10">
        <f>[1]结算2022年!V33</f>
        <v>28695.69</v>
      </c>
      <c r="L33" s="10">
        <f t="shared" si="1"/>
        <v>3217.22</v>
      </c>
      <c r="M33" s="10">
        <v>0</v>
      </c>
      <c r="N33" s="19"/>
    </row>
    <row r="34" s="3" customFormat="true" ht="16" customHeight="true" spans="1:14">
      <c r="A34" s="12" t="s">
        <v>51</v>
      </c>
      <c r="B34" s="10">
        <f>[1]结算2022年!E34</f>
        <v>281323</v>
      </c>
      <c r="C34" s="10">
        <f>[1]结算2022年!F34</f>
        <v>0</v>
      </c>
      <c r="D34" s="10">
        <v>488</v>
      </c>
      <c r="E34" s="10"/>
      <c r="F34" s="10">
        <f>[1]结算2022年!Q34</f>
        <v>-320.610000000001</v>
      </c>
      <c r="G34" s="10">
        <f>[1]结算2022年!R34</f>
        <v>0</v>
      </c>
      <c r="H34" s="10">
        <f t="shared" si="0"/>
        <v>-320.610000000001</v>
      </c>
      <c r="I34" s="10"/>
      <c r="J34" s="10">
        <f>[1]结算2022年!U34</f>
        <v>14403.74</v>
      </c>
      <c r="K34" s="10">
        <f>[1]结算2022年!V34</f>
        <v>12956.11</v>
      </c>
      <c r="L34" s="10">
        <f t="shared" si="1"/>
        <v>1447.63</v>
      </c>
      <c r="M34" s="10">
        <v>0</v>
      </c>
      <c r="N34" s="19"/>
    </row>
    <row r="35" s="3" customFormat="true" ht="16" customHeight="true" spans="1:14">
      <c r="A35" s="12" t="s">
        <v>52</v>
      </c>
      <c r="B35" s="10">
        <f>[1]结算2022年!E35</f>
        <v>1036810</v>
      </c>
      <c r="C35" s="10">
        <f>[1]结算2022年!F35</f>
        <v>0</v>
      </c>
      <c r="D35" s="10">
        <v>488</v>
      </c>
      <c r="E35" s="10"/>
      <c r="F35" s="10">
        <f>[1]结算2022年!Q35</f>
        <v>-2277.3</v>
      </c>
      <c r="G35" s="10">
        <f>[1]结算2022年!R35</f>
        <v>0</v>
      </c>
      <c r="H35" s="10">
        <f t="shared" si="0"/>
        <v>-2277.3</v>
      </c>
      <c r="I35" s="10"/>
      <c r="J35" s="10">
        <f>[1]结算2022年!U35</f>
        <v>53084.67</v>
      </c>
      <c r="K35" s="10">
        <f>[1]结算2022年!V35</f>
        <v>47746.36</v>
      </c>
      <c r="L35" s="10">
        <f t="shared" si="1"/>
        <v>5338.31</v>
      </c>
      <c r="M35" s="10">
        <v>0</v>
      </c>
      <c r="N35" s="19"/>
    </row>
    <row r="36" s="3" customFormat="true" ht="16" customHeight="true" spans="1:14">
      <c r="A36" s="12" t="s">
        <v>53</v>
      </c>
      <c r="B36" s="10">
        <f>[1]结算2022年!E36</f>
        <v>386899</v>
      </c>
      <c r="C36" s="10">
        <f>[1]结算2022年!F36</f>
        <v>0</v>
      </c>
      <c r="D36" s="10">
        <v>488</v>
      </c>
      <c r="E36" s="10"/>
      <c r="F36" s="10">
        <f>[1]结算2022年!Q36</f>
        <v>-565.07</v>
      </c>
      <c r="G36" s="10">
        <f>[1]结算2022年!R36</f>
        <v>0</v>
      </c>
      <c r="H36" s="10">
        <f t="shared" si="0"/>
        <v>-565.07</v>
      </c>
      <c r="I36" s="10"/>
      <c r="J36" s="10">
        <f>[1]结算2022年!U36</f>
        <v>19809.23</v>
      </c>
      <c r="K36" s="10">
        <f>[1]结算2022年!V36</f>
        <v>17938.25</v>
      </c>
      <c r="L36" s="10">
        <f t="shared" si="1"/>
        <v>1870.98</v>
      </c>
      <c r="M36" s="10">
        <v>0</v>
      </c>
      <c r="N36" s="20"/>
    </row>
    <row r="37" s="3" customFormat="true" ht="15" customHeight="true" spans="1:14">
      <c r="A37" s="12" t="s">
        <v>54</v>
      </c>
      <c r="B37" s="10">
        <f>[1]结算2022年!E37</f>
        <v>2190991</v>
      </c>
      <c r="C37" s="10">
        <f>[1]结算2022年!F37</f>
        <v>0</v>
      </c>
      <c r="D37" s="10">
        <v>488</v>
      </c>
      <c r="E37" s="10"/>
      <c r="F37" s="10">
        <f>[1]结算2022年!Q37</f>
        <v>-1572.51000000001</v>
      </c>
      <c r="G37" s="10">
        <f>[1]结算2022年!R37</f>
        <v>0</v>
      </c>
      <c r="H37" s="10">
        <f t="shared" si="0"/>
        <v>-1572.51000000001</v>
      </c>
      <c r="I37" s="10">
        <f>[1]结算2022年!S37</f>
        <v>144.7</v>
      </c>
      <c r="J37" s="10">
        <f>[1]结算2022年!U37</f>
        <v>112178.74</v>
      </c>
      <c r="K37" s="10">
        <f>[1]结算2022年!V37</f>
        <v>101324.12</v>
      </c>
      <c r="L37" s="10">
        <f t="shared" si="1"/>
        <v>10854.62</v>
      </c>
      <c r="M37" s="10">
        <f>H37+I37+L37</f>
        <v>9426.81</v>
      </c>
      <c r="N37" s="18" t="s">
        <v>26</v>
      </c>
    </row>
    <row r="38" s="3" customFormat="true" ht="15" customHeight="true" spans="1:14">
      <c r="A38" s="12" t="s">
        <v>55</v>
      </c>
      <c r="B38" s="10">
        <f>[1]结算2022年!E38</f>
        <v>649356</v>
      </c>
      <c r="C38" s="10">
        <f>[1]结算2022年!F38</f>
        <v>0</v>
      </c>
      <c r="D38" s="10">
        <v>488</v>
      </c>
      <c r="E38" s="10"/>
      <c r="F38" s="10">
        <f>[1]结算2022年!Q38</f>
        <v>-157.650000000001</v>
      </c>
      <c r="G38" s="10">
        <f>[1]结算2022年!R38</f>
        <v>0</v>
      </c>
      <c r="H38" s="10">
        <f t="shared" si="0"/>
        <v>-157.650000000001</v>
      </c>
      <c r="I38" s="10"/>
      <c r="J38" s="10">
        <f>[1]结算2022年!U38</f>
        <v>33247.03</v>
      </c>
      <c r="K38" s="10">
        <f>[1]结算2022年!V38</f>
        <v>29932.92</v>
      </c>
      <c r="L38" s="10">
        <f t="shared" si="1"/>
        <v>3314.11</v>
      </c>
      <c r="M38" s="10">
        <v>0</v>
      </c>
      <c r="N38" s="19"/>
    </row>
    <row r="39" s="3" customFormat="true" ht="15" customHeight="true" spans="1:14">
      <c r="A39" s="12" t="s">
        <v>56</v>
      </c>
      <c r="B39" s="10">
        <f>[1]结算2022年!E39</f>
        <v>176627</v>
      </c>
      <c r="C39" s="10">
        <f>[1]结算2022年!F39</f>
        <v>0</v>
      </c>
      <c r="D39" s="10">
        <v>488</v>
      </c>
      <c r="E39" s="10"/>
      <c r="F39" s="10">
        <f>[1]结算2022年!Q39</f>
        <v>-231.950000000001</v>
      </c>
      <c r="G39" s="10">
        <f>[1]结算2022年!R39</f>
        <v>0</v>
      </c>
      <c r="H39" s="10">
        <f t="shared" si="0"/>
        <v>-231.950000000001</v>
      </c>
      <c r="I39" s="10"/>
      <c r="J39" s="10">
        <f>[1]结算2022年!U39</f>
        <v>9043.3</v>
      </c>
      <c r="K39" s="10">
        <f>[1]结算2022年!V39</f>
        <v>8226.18</v>
      </c>
      <c r="L39" s="10">
        <f t="shared" si="1"/>
        <v>817.119999999999</v>
      </c>
      <c r="M39" s="10">
        <v>0</v>
      </c>
      <c r="N39" s="19"/>
    </row>
    <row r="40" s="3" customFormat="true" ht="15" customHeight="true" spans="1:14">
      <c r="A40" s="12" t="s">
        <v>57</v>
      </c>
      <c r="B40" s="10">
        <f>[1]结算2022年!E40</f>
        <v>491138</v>
      </c>
      <c r="C40" s="10">
        <f>[1]结算2022年!F40</f>
        <v>0</v>
      </c>
      <c r="D40" s="10">
        <v>488</v>
      </c>
      <c r="E40" s="10"/>
      <c r="F40" s="10">
        <f>[1]结算2022年!Q40</f>
        <v>-777.830000000002</v>
      </c>
      <c r="G40" s="10">
        <f>[1]结算2022年!R40</f>
        <v>0</v>
      </c>
      <c r="H40" s="10">
        <f t="shared" si="0"/>
        <v>-777.830000000002</v>
      </c>
      <c r="I40" s="10"/>
      <c r="J40" s="10">
        <f>[1]结算2022年!U40</f>
        <v>25146.27</v>
      </c>
      <c r="K40" s="10">
        <f>[1]结算2022年!V40</f>
        <v>22851.36</v>
      </c>
      <c r="L40" s="10">
        <f t="shared" si="1"/>
        <v>2294.91</v>
      </c>
      <c r="M40" s="10">
        <v>0</v>
      </c>
      <c r="N40" s="19"/>
    </row>
    <row r="41" s="3" customFormat="true" ht="15" customHeight="true" spans="1:14">
      <c r="A41" s="12" t="s">
        <v>58</v>
      </c>
      <c r="B41" s="10">
        <f>[1]结算2022年!E41</f>
        <v>329917</v>
      </c>
      <c r="C41" s="10">
        <f>[1]结算2022年!F41</f>
        <v>0</v>
      </c>
      <c r="D41" s="10">
        <v>488</v>
      </c>
      <c r="E41" s="10"/>
      <c r="F41" s="10">
        <f>[1]结算2022年!Q41</f>
        <v>-131.610000000001</v>
      </c>
      <c r="G41" s="10">
        <f>[1]结算2022年!R41</f>
        <v>0</v>
      </c>
      <c r="H41" s="10">
        <f t="shared" si="0"/>
        <v>-131.610000000001</v>
      </c>
      <c r="I41" s="10"/>
      <c r="J41" s="10">
        <f>[1]结算2022年!U41</f>
        <v>16891.75</v>
      </c>
      <c r="K41" s="10">
        <f>[1]结算2022年!V41</f>
        <v>15180.29</v>
      </c>
      <c r="L41" s="10">
        <f t="shared" si="1"/>
        <v>1711.46</v>
      </c>
      <c r="M41" s="10">
        <v>0</v>
      </c>
      <c r="N41" s="19"/>
    </row>
    <row r="42" s="3" customFormat="true" ht="15" customHeight="true" spans="1:14">
      <c r="A42" s="12" t="s">
        <v>59</v>
      </c>
      <c r="B42" s="10">
        <f>[1]结算2022年!E42</f>
        <v>543953</v>
      </c>
      <c r="C42" s="10">
        <f>[1]结算2022年!F42</f>
        <v>0</v>
      </c>
      <c r="D42" s="10">
        <v>488</v>
      </c>
      <c r="E42" s="10"/>
      <c r="F42" s="10">
        <f>[1]结算2022年!Q42</f>
        <v>-273.470000000005</v>
      </c>
      <c r="G42" s="10">
        <f>[1]结算2022年!R42</f>
        <v>0</v>
      </c>
      <c r="H42" s="10">
        <f t="shared" si="0"/>
        <v>-273.470000000005</v>
      </c>
      <c r="I42" s="10"/>
      <c r="J42" s="10">
        <f>[1]结算2022年!U42</f>
        <v>27850.39</v>
      </c>
      <c r="K42" s="10">
        <f>[1]结算2022年!V42</f>
        <v>25133.37</v>
      </c>
      <c r="L42" s="10">
        <f t="shared" si="1"/>
        <v>2717.02</v>
      </c>
      <c r="M42" s="10">
        <v>0</v>
      </c>
      <c r="N42" s="20"/>
    </row>
    <row r="43" s="3" customFormat="true" ht="15" customHeight="true" spans="1:14">
      <c r="A43" s="12" t="s">
        <v>60</v>
      </c>
      <c r="B43" s="10">
        <f>[1]结算2022年!E43</f>
        <v>2385962</v>
      </c>
      <c r="C43" s="10">
        <f>[1]结算2022年!F43</f>
        <v>0</v>
      </c>
      <c r="D43" s="10">
        <v>488</v>
      </c>
      <c r="E43" s="10"/>
      <c r="F43" s="10">
        <f>[1]结算2022年!Q43</f>
        <v>-8337.77</v>
      </c>
      <c r="G43" s="10">
        <f>[1]结算2022年!R43</f>
        <v>0</v>
      </c>
      <c r="H43" s="10">
        <f t="shared" si="0"/>
        <v>-8337.77</v>
      </c>
      <c r="I43" s="10">
        <f>[1]结算2022年!S43</f>
        <v>137.58</v>
      </c>
      <c r="J43" s="10">
        <f>[1]结算2022年!U43</f>
        <v>122161.25</v>
      </c>
      <c r="K43" s="10">
        <f>[1]结算2022年!V43</f>
        <v>109759.39</v>
      </c>
      <c r="L43" s="10">
        <f t="shared" si="1"/>
        <v>12401.86</v>
      </c>
      <c r="M43" s="10">
        <f>H43+I43+L43</f>
        <v>4201.67</v>
      </c>
      <c r="N43" s="18" t="s">
        <v>26</v>
      </c>
    </row>
    <row r="44" s="3" customFormat="true" ht="15" customHeight="true" spans="1:14">
      <c r="A44" s="12" t="s">
        <v>61</v>
      </c>
      <c r="B44" s="10">
        <f>[1]结算2022年!E44</f>
        <v>914495</v>
      </c>
      <c r="C44" s="10">
        <f>[1]结算2022年!F44</f>
        <v>0</v>
      </c>
      <c r="D44" s="10">
        <v>488</v>
      </c>
      <c r="E44" s="10"/>
      <c r="F44" s="10">
        <f>[1]结算2022年!Q44</f>
        <v>-3847.68</v>
      </c>
      <c r="G44" s="10">
        <f>[1]结算2022年!R44</f>
        <v>0</v>
      </c>
      <c r="H44" s="10">
        <f t="shared" si="0"/>
        <v>-3847.68</v>
      </c>
      <c r="I44" s="10"/>
      <c r="J44" s="10">
        <f>[1]结算2022年!U44</f>
        <v>46822.14</v>
      </c>
      <c r="K44" s="10">
        <f>[1]结算2022年!V44</f>
        <v>43768.88</v>
      </c>
      <c r="L44" s="10">
        <f t="shared" si="1"/>
        <v>3053.26</v>
      </c>
      <c r="M44" s="10">
        <v>0</v>
      </c>
      <c r="N44" s="19"/>
    </row>
    <row r="45" s="3" customFormat="true" ht="15" customHeight="true" spans="1:14">
      <c r="A45" s="12" t="s">
        <v>62</v>
      </c>
      <c r="B45" s="10">
        <f>[1]结算2022年!E45</f>
        <v>611456</v>
      </c>
      <c r="C45" s="10">
        <f>[1]结算2022年!F45</f>
        <v>0</v>
      </c>
      <c r="D45" s="10">
        <v>488</v>
      </c>
      <c r="E45" s="10"/>
      <c r="F45" s="10">
        <f>[1]结算2022年!Q45</f>
        <v>4960.68</v>
      </c>
      <c r="G45" s="10">
        <f>[1]结算2022年!R45</f>
        <v>0</v>
      </c>
      <c r="H45" s="10">
        <f t="shared" si="0"/>
        <v>4960.68</v>
      </c>
      <c r="I45" s="10"/>
      <c r="J45" s="10">
        <f>[1]结算2022年!U45</f>
        <v>31306.55</v>
      </c>
      <c r="K45" s="10">
        <f>[1]结算2022年!V45</f>
        <v>21084.98</v>
      </c>
      <c r="L45" s="10">
        <f t="shared" si="1"/>
        <v>10221.57</v>
      </c>
      <c r="M45" s="10">
        <v>0</v>
      </c>
      <c r="N45" s="19"/>
    </row>
    <row r="46" s="3" customFormat="true" ht="15" customHeight="true" spans="1:14">
      <c r="A46" s="12" t="s">
        <v>63</v>
      </c>
      <c r="B46" s="10">
        <f>[1]结算2022年!E46</f>
        <v>362270</v>
      </c>
      <c r="C46" s="10">
        <f>[1]结算2022年!F46</f>
        <v>0</v>
      </c>
      <c r="D46" s="10">
        <v>488</v>
      </c>
      <c r="E46" s="10"/>
      <c r="F46" s="10">
        <f>[1]结算2022年!Q46</f>
        <v>-13867.04</v>
      </c>
      <c r="G46" s="10">
        <f>[1]结算2022年!R46</f>
        <v>0</v>
      </c>
      <c r="H46" s="10">
        <f t="shared" si="0"/>
        <v>-13867.04</v>
      </c>
      <c r="I46" s="10"/>
      <c r="J46" s="10">
        <f>[1]结算2022年!U46</f>
        <v>18548.22</v>
      </c>
      <c r="K46" s="10">
        <f>[1]结算2022年!V46</f>
        <v>28121.65</v>
      </c>
      <c r="L46" s="10">
        <f t="shared" si="1"/>
        <v>-9573.43</v>
      </c>
      <c r="M46" s="10">
        <v>0</v>
      </c>
      <c r="N46" s="19"/>
    </row>
    <row r="47" s="3" customFormat="true" ht="15" customHeight="true" spans="1:14">
      <c r="A47" s="12" t="s">
        <v>64</v>
      </c>
      <c r="B47" s="10">
        <f>[1]结算2022年!E47</f>
        <v>497741</v>
      </c>
      <c r="C47" s="10">
        <f>[1]结算2022年!F47</f>
        <v>0</v>
      </c>
      <c r="D47" s="10">
        <v>488</v>
      </c>
      <c r="E47" s="10"/>
      <c r="F47" s="10">
        <f>[1]结算2022年!Q47</f>
        <v>4416.27</v>
      </c>
      <c r="G47" s="10">
        <f>[1]结算2022年!R47</f>
        <v>0</v>
      </c>
      <c r="H47" s="10">
        <f t="shared" si="0"/>
        <v>4416.27</v>
      </c>
      <c r="I47" s="10"/>
      <c r="J47" s="10">
        <f>[1]结算2022年!U47</f>
        <v>25484.34</v>
      </c>
      <c r="K47" s="10">
        <f>[1]结算2022年!V47</f>
        <v>16783.88</v>
      </c>
      <c r="L47" s="10">
        <f t="shared" si="1"/>
        <v>8700.46</v>
      </c>
      <c r="M47" s="10">
        <v>0</v>
      </c>
      <c r="N47" s="20"/>
    </row>
    <row r="48" s="3" customFormat="true" ht="15" customHeight="true" spans="1:14">
      <c r="A48" s="12" t="s">
        <v>65</v>
      </c>
      <c r="B48" s="10">
        <f>[1]结算2022年!E48</f>
        <v>2901566</v>
      </c>
      <c r="C48" s="10">
        <f>[1]结算2022年!F48</f>
        <v>0</v>
      </c>
      <c r="D48" s="10">
        <v>488</v>
      </c>
      <c r="E48" s="10"/>
      <c r="F48" s="10">
        <f>[1]结算2022年!Q48</f>
        <v>-3511.95</v>
      </c>
      <c r="G48" s="10">
        <f>[1]结算2022年!R48</f>
        <v>0</v>
      </c>
      <c r="H48" s="10">
        <f t="shared" si="0"/>
        <v>-3511.95</v>
      </c>
      <c r="I48" s="10">
        <f>[1]结算2022年!S48</f>
        <v>144.04</v>
      </c>
      <c r="J48" s="10">
        <f>[1]结算2022年!U48</f>
        <v>148560.18</v>
      </c>
      <c r="K48" s="10">
        <f>[1]结算2022年!V48</f>
        <v>133444.05</v>
      </c>
      <c r="L48" s="10">
        <f t="shared" si="1"/>
        <v>15116.13</v>
      </c>
      <c r="M48" s="10">
        <f>H48+I48+L48</f>
        <v>11748.22</v>
      </c>
      <c r="N48" s="18" t="s">
        <v>26</v>
      </c>
    </row>
    <row r="49" s="3" customFormat="true" ht="15" customHeight="true" spans="1:14">
      <c r="A49" s="12" t="s">
        <v>66</v>
      </c>
      <c r="B49" s="10">
        <f>[1]结算2022年!E49</f>
        <v>952757</v>
      </c>
      <c r="C49" s="10">
        <f>[1]结算2022年!F49</f>
        <v>0</v>
      </c>
      <c r="D49" s="10">
        <v>488</v>
      </c>
      <c r="E49" s="10"/>
      <c r="F49" s="10">
        <f>[1]结算2022年!Q49</f>
        <v>-906.209999999999</v>
      </c>
      <c r="G49" s="10">
        <f>[1]结算2022年!R49</f>
        <v>0</v>
      </c>
      <c r="H49" s="10">
        <f t="shared" si="0"/>
        <v>-906.209999999999</v>
      </c>
      <c r="I49" s="10"/>
      <c r="J49" s="10">
        <f>[1]结算2022年!U49</f>
        <v>48781.16</v>
      </c>
      <c r="K49" s="10">
        <f>[1]结算2022年!V49</f>
        <v>43740.46</v>
      </c>
      <c r="L49" s="10">
        <f t="shared" si="1"/>
        <v>5040.7</v>
      </c>
      <c r="M49" s="10">
        <v>0</v>
      </c>
      <c r="N49" s="19"/>
    </row>
    <row r="50" s="3" customFormat="true" ht="15" customHeight="true" spans="1:14">
      <c r="A50" s="12" t="s">
        <v>67</v>
      </c>
      <c r="B50" s="10">
        <f>[1]结算2022年!E50</f>
        <v>889781</v>
      </c>
      <c r="C50" s="10">
        <f>[1]结算2022年!F50</f>
        <v>0</v>
      </c>
      <c r="D50" s="10">
        <v>488</v>
      </c>
      <c r="E50" s="10"/>
      <c r="F50" s="10">
        <f>[1]结算2022年!Q50</f>
        <v>-1507.86</v>
      </c>
      <c r="G50" s="10">
        <f>[1]结算2022年!R50</f>
        <v>0</v>
      </c>
      <c r="H50" s="10">
        <f t="shared" si="0"/>
        <v>-1507.86</v>
      </c>
      <c r="I50" s="10"/>
      <c r="J50" s="10">
        <f>[1]结算2022年!U50</f>
        <v>45556.79</v>
      </c>
      <c r="K50" s="10">
        <f>[1]结算2022年!V50</f>
        <v>40983.08</v>
      </c>
      <c r="L50" s="10">
        <f t="shared" si="1"/>
        <v>4573.71</v>
      </c>
      <c r="M50" s="10">
        <v>0</v>
      </c>
      <c r="N50" s="19"/>
    </row>
    <row r="51" s="3" customFormat="true" ht="15" customHeight="true" spans="1:14">
      <c r="A51" s="12" t="s">
        <v>68</v>
      </c>
      <c r="B51" s="10">
        <f>[1]结算2022年!E51</f>
        <v>500568</v>
      </c>
      <c r="C51" s="10">
        <f>[1]结算2022年!F51</f>
        <v>0</v>
      </c>
      <c r="D51" s="10">
        <v>488</v>
      </c>
      <c r="E51" s="10"/>
      <c r="F51" s="10">
        <f>[1]结算2022年!Q51</f>
        <v>-417.619999999999</v>
      </c>
      <c r="G51" s="10">
        <f>[1]结算2022年!R51</f>
        <v>0</v>
      </c>
      <c r="H51" s="10">
        <f t="shared" si="0"/>
        <v>-417.619999999999</v>
      </c>
      <c r="I51" s="10"/>
      <c r="J51" s="10">
        <f>[1]结算2022年!U51</f>
        <v>25629.08</v>
      </c>
      <c r="K51" s="10">
        <f>[1]结算2022年!V51</f>
        <v>23012.69</v>
      </c>
      <c r="L51" s="10">
        <f t="shared" si="1"/>
        <v>2616.39</v>
      </c>
      <c r="M51" s="10">
        <v>0</v>
      </c>
      <c r="N51" s="19"/>
    </row>
    <row r="52" s="3" customFormat="true" ht="15" customHeight="true" spans="1:14">
      <c r="A52" s="12" t="s">
        <v>69</v>
      </c>
      <c r="B52" s="10">
        <f>[1]结算2022年!E52</f>
        <v>558460</v>
      </c>
      <c r="C52" s="10">
        <f>[1]结算2022年!F52</f>
        <v>0</v>
      </c>
      <c r="D52" s="10">
        <v>488</v>
      </c>
      <c r="E52" s="10"/>
      <c r="F52" s="10">
        <f>[1]结算2022年!Q52</f>
        <v>-680.260000000002</v>
      </c>
      <c r="G52" s="10">
        <f>[1]结算2022年!R52</f>
        <v>0</v>
      </c>
      <c r="H52" s="10">
        <f t="shared" si="0"/>
        <v>-680.260000000002</v>
      </c>
      <c r="I52" s="10"/>
      <c r="J52" s="10">
        <f>[1]结算2022年!U52</f>
        <v>28593.15</v>
      </c>
      <c r="K52" s="10">
        <f>[1]结算2022年!V52</f>
        <v>25707.82</v>
      </c>
      <c r="L52" s="10">
        <f t="shared" si="1"/>
        <v>2885.33</v>
      </c>
      <c r="M52" s="10">
        <v>0</v>
      </c>
      <c r="N52" s="20"/>
    </row>
    <row r="53" s="3" customFormat="true" ht="15" customHeight="true" spans="1:14">
      <c r="A53" s="12" t="s">
        <v>70</v>
      </c>
      <c r="B53" s="10">
        <f>[1]结算2022年!E53</f>
        <v>2467544</v>
      </c>
      <c r="C53" s="10">
        <f>[1]结算2022年!F53</f>
        <v>0</v>
      </c>
      <c r="D53" s="10">
        <v>488</v>
      </c>
      <c r="E53" s="10"/>
      <c r="F53" s="10">
        <f>[1]结算2022年!Q53</f>
        <v>-2665.42</v>
      </c>
      <c r="G53" s="10">
        <f>[1]结算2022年!R53</f>
        <v>0</v>
      </c>
      <c r="H53" s="10">
        <f t="shared" si="0"/>
        <v>-2665.42</v>
      </c>
      <c r="I53" s="10"/>
      <c r="J53" s="10">
        <f>[1]结算2022年!U53</f>
        <v>126338.25</v>
      </c>
      <c r="K53" s="10">
        <f>[1]结算2022年!V53</f>
        <v>113663.64</v>
      </c>
      <c r="L53" s="10">
        <f t="shared" si="1"/>
        <v>12674.61</v>
      </c>
      <c r="M53" s="10">
        <f>H53+I53+L53</f>
        <v>10009.19</v>
      </c>
      <c r="N53" s="18" t="s">
        <v>26</v>
      </c>
    </row>
    <row r="54" s="3" customFormat="true" ht="15" customHeight="true" spans="1:14">
      <c r="A54" s="12" t="s">
        <v>71</v>
      </c>
      <c r="B54" s="10">
        <f>[1]结算2022年!E54</f>
        <v>706355</v>
      </c>
      <c r="C54" s="10">
        <f>[1]结算2022年!F54</f>
        <v>0</v>
      </c>
      <c r="D54" s="10">
        <v>488</v>
      </c>
      <c r="E54" s="10"/>
      <c r="F54" s="10">
        <f>[1]结算2022年!Q54</f>
        <v>-1513.03</v>
      </c>
      <c r="G54" s="10">
        <f>[1]结算2022年!R54</f>
        <v>0</v>
      </c>
      <c r="H54" s="10">
        <f t="shared" si="0"/>
        <v>-1513.03</v>
      </c>
      <c r="I54" s="10"/>
      <c r="J54" s="10">
        <f>[1]结算2022年!U54</f>
        <v>36165.38</v>
      </c>
      <c r="K54" s="10">
        <f>[1]结算2022年!V54</f>
        <v>33227.9</v>
      </c>
      <c r="L54" s="10">
        <f t="shared" si="1"/>
        <v>2937.48</v>
      </c>
      <c r="M54" s="10">
        <v>0</v>
      </c>
      <c r="N54" s="19"/>
    </row>
    <row r="55" s="3" customFormat="true" ht="15" customHeight="true" spans="1:14">
      <c r="A55" s="12" t="s">
        <v>72</v>
      </c>
      <c r="B55" s="10">
        <f>[1]结算2022年!E55</f>
        <v>199328</v>
      </c>
      <c r="C55" s="10">
        <f>[1]结算2022年!F55</f>
        <v>0</v>
      </c>
      <c r="D55" s="10">
        <v>488</v>
      </c>
      <c r="E55" s="10"/>
      <c r="F55" s="10">
        <f>[1]结算2022年!Q55</f>
        <v>-198.759999999998</v>
      </c>
      <c r="G55" s="10">
        <f>[1]结算2022年!R55</f>
        <v>0</v>
      </c>
      <c r="H55" s="10">
        <f t="shared" si="0"/>
        <v>-198.759999999998</v>
      </c>
      <c r="I55" s="10"/>
      <c r="J55" s="10">
        <f>[1]结算2022年!U55</f>
        <v>10205.59</v>
      </c>
      <c r="K55" s="10">
        <f>[1]结算2022年!V55</f>
        <v>9094</v>
      </c>
      <c r="L55" s="10">
        <f t="shared" si="1"/>
        <v>1111.59</v>
      </c>
      <c r="M55" s="10">
        <v>0</v>
      </c>
      <c r="N55" s="19"/>
    </row>
    <row r="56" s="3" customFormat="true" ht="15" customHeight="true" spans="1:14">
      <c r="A56" s="12" t="s">
        <v>73</v>
      </c>
      <c r="B56" s="10">
        <f>[1]结算2022年!E56</f>
        <v>110382</v>
      </c>
      <c r="C56" s="10">
        <f>[1]结算2022年!F56</f>
        <v>0</v>
      </c>
      <c r="D56" s="10">
        <v>488</v>
      </c>
      <c r="E56" s="10"/>
      <c r="F56" s="10">
        <f>[1]结算2022年!Q56</f>
        <v>-19.1199999999999</v>
      </c>
      <c r="G56" s="10">
        <f>[1]结算2022年!R56</f>
        <v>0</v>
      </c>
      <c r="H56" s="10">
        <f t="shared" si="0"/>
        <v>-19.1199999999999</v>
      </c>
      <c r="I56" s="10"/>
      <c r="J56" s="10">
        <f>[1]结算2022年!U56</f>
        <v>5651.56</v>
      </c>
      <c r="K56" s="10">
        <f>[1]结算2022年!V56</f>
        <v>5030.32</v>
      </c>
      <c r="L56" s="10">
        <f t="shared" si="1"/>
        <v>621.240000000001</v>
      </c>
      <c r="M56" s="10">
        <v>0</v>
      </c>
      <c r="N56" s="19"/>
    </row>
    <row r="57" s="3" customFormat="true" ht="15" customHeight="true" spans="1:14">
      <c r="A57" s="12" t="s">
        <v>74</v>
      </c>
      <c r="B57" s="10">
        <f>[1]结算2022年!E57</f>
        <v>172102</v>
      </c>
      <c r="C57" s="10">
        <f>[1]结算2022年!F57</f>
        <v>0</v>
      </c>
      <c r="D57" s="10">
        <v>488</v>
      </c>
      <c r="E57" s="10"/>
      <c r="F57" s="10">
        <f>[1]结算2022年!Q57</f>
        <v>128.219999999999</v>
      </c>
      <c r="G57" s="10">
        <f>[1]结算2022年!R57</f>
        <v>0</v>
      </c>
      <c r="H57" s="10">
        <f t="shared" si="0"/>
        <v>128.219999999999</v>
      </c>
      <c r="I57" s="10"/>
      <c r="J57" s="10">
        <f>[1]结算2022年!U57</f>
        <v>8811.62</v>
      </c>
      <c r="K57" s="10">
        <f>[1]结算2022年!V57</f>
        <v>7843.34</v>
      </c>
      <c r="L57" s="10">
        <f t="shared" si="1"/>
        <v>968.280000000001</v>
      </c>
      <c r="M57" s="10">
        <v>0</v>
      </c>
      <c r="N57" s="19"/>
    </row>
    <row r="58" s="3" customFormat="true" ht="15" customHeight="true" spans="1:14">
      <c r="A58" s="12" t="s">
        <v>75</v>
      </c>
      <c r="B58" s="10">
        <f>[1]结算2022年!E58</f>
        <v>296307</v>
      </c>
      <c r="C58" s="10">
        <f>[1]结算2022年!F58</f>
        <v>0</v>
      </c>
      <c r="D58" s="10">
        <v>488</v>
      </c>
      <c r="E58" s="10"/>
      <c r="F58" s="10">
        <f>[1]结算2022年!Q58</f>
        <v>-262.26</v>
      </c>
      <c r="G58" s="10">
        <f>[1]结算2022年!R58</f>
        <v>0</v>
      </c>
      <c r="H58" s="10">
        <f t="shared" si="0"/>
        <v>-262.26</v>
      </c>
      <c r="I58" s="10"/>
      <c r="J58" s="10">
        <f>[1]结算2022年!U58</f>
        <v>15170.92</v>
      </c>
      <c r="K58" s="10">
        <f>[1]结算2022年!V58</f>
        <v>13536.28</v>
      </c>
      <c r="L58" s="10">
        <f t="shared" si="1"/>
        <v>1634.64</v>
      </c>
      <c r="M58" s="10">
        <v>0</v>
      </c>
      <c r="N58" s="19"/>
    </row>
    <row r="59" s="3" customFormat="true" ht="15" customHeight="true" spans="1:14">
      <c r="A59" s="12" t="s">
        <v>76</v>
      </c>
      <c r="B59" s="10">
        <f>[1]结算2022年!E59</f>
        <v>407143</v>
      </c>
      <c r="C59" s="10">
        <f>[1]结算2022年!F59</f>
        <v>0</v>
      </c>
      <c r="D59" s="10">
        <v>488</v>
      </c>
      <c r="E59" s="10"/>
      <c r="F59" s="10">
        <f>[1]结算2022年!Q59</f>
        <v>-305.549999999999</v>
      </c>
      <c r="G59" s="10">
        <f>[1]结算2022年!R59</f>
        <v>0</v>
      </c>
      <c r="H59" s="10">
        <f t="shared" si="0"/>
        <v>-305.549999999999</v>
      </c>
      <c r="I59" s="10"/>
      <c r="J59" s="10">
        <f>[1]结算2022年!U59</f>
        <v>20845.72</v>
      </c>
      <c r="K59" s="10">
        <f>[1]结算2022年!V59</f>
        <v>18614.29</v>
      </c>
      <c r="L59" s="10">
        <f t="shared" si="1"/>
        <v>2231.43</v>
      </c>
      <c r="M59" s="10">
        <v>0</v>
      </c>
      <c r="N59" s="19"/>
    </row>
    <row r="60" s="3" customFormat="true" ht="15" customHeight="true" spans="1:14">
      <c r="A60" s="12" t="s">
        <v>77</v>
      </c>
      <c r="B60" s="10">
        <f>[1]结算2022年!E60</f>
        <v>301261</v>
      </c>
      <c r="C60" s="10">
        <f>[1]结算2022年!F60</f>
        <v>0</v>
      </c>
      <c r="D60" s="10">
        <v>488</v>
      </c>
      <c r="E60" s="10"/>
      <c r="F60" s="10">
        <f>[1]结算2022年!Q60</f>
        <v>-349.889999999999</v>
      </c>
      <c r="G60" s="10">
        <f>[1]结算2022年!R60</f>
        <v>0</v>
      </c>
      <c r="H60" s="10">
        <f t="shared" si="0"/>
        <v>-349.889999999999</v>
      </c>
      <c r="I60" s="10"/>
      <c r="J60" s="10">
        <f>[1]结算2022年!U60</f>
        <v>15424.56</v>
      </c>
      <c r="K60" s="10">
        <f>[1]结算2022年!V60</f>
        <v>13788.74</v>
      </c>
      <c r="L60" s="10">
        <f t="shared" si="1"/>
        <v>1635.82</v>
      </c>
      <c r="M60" s="10">
        <v>0</v>
      </c>
      <c r="N60" s="19"/>
    </row>
    <row r="61" s="3" customFormat="true" ht="15" customHeight="true" spans="1:14">
      <c r="A61" s="12" t="s">
        <v>78</v>
      </c>
      <c r="B61" s="10">
        <f>[1]结算2022年!E61</f>
        <v>274666</v>
      </c>
      <c r="C61" s="10">
        <f>[1]结算2022年!F61</f>
        <v>0</v>
      </c>
      <c r="D61" s="10">
        <v>488</v>
      </c>
      <c r="E61" s="10"/>
      <c r="F61" s="10">
        <f>[1]结算2022年!Q61</f>
        <v>-145.029999999999</v>
      </c>
      <c r="G61" s="10">
        <f>[1]结算2022年!R61</f>
        <v>0</v>
      </c>
      <c r="H61" s="10">
        <f t="shared" si="0"/>
        <v>-145.029999999999</v>
      </c>
      <c r="I61" s="10"/>
      <c r="J61" s="10">
        <f>[1]结算2022年!U61</f>
        <v>14062.9</v>
      </c>
      <c r="K61" s="10">
        <f>[1]结算2022年!V61</f>
        <v>12528.77</v>
      </c>
      <c r="L61" s="10">
        <f t="shared" si="1"/>
        <v>1534.13</v>
      </c>
      <c r="M61" s="10">
        <v>0</v>
      </c>
      <c r="N61" s="20"/>
    </row>
    <row r="62" s="3" customFormat="true" ht="15" customHeight="true" spans="1:14">
      <c r="A62" s="12" t="s">
        <v>79</v>
      </c>
      <c r="B62" s="10">
        <f>[1]结算2022年!E62</f>
        <v>5109192</v>
      </c>
      <c r="C62" s="10">
        <f>[1]结算2022年!F62</f>
        <v>0</v>
      </c>
      <c r="D62" s="10">
        <v>488</v>
      </c>
      <c r="E62" s="10"/>
      <c r="F62" s="10">
        <f>[1]结算2022年!Q62</f>
        <v>-10232.87</v>
      </c>
      <c r="G62" s="10">
        <f>[1]结算2022年!R62</f>
        <v>0</v>
      </c>
      <c r="H62" s="10">
        <f t="shared" si="0"/>
        <v>-10232.87</v>
      </c>
      <c r="I62" s="10"/>
      <c r="J62" s="10">
        <f>[1]结算2022年!U62</f>
        <v>261590.62</v>
      </c>
      <c r="K62" s="10">
        <f>[1]结算2022年!V62</f>
        <v>236224.79</v>
      </c>
      <c r="L62" s="10">
        <f t="shared" si="1"/>
        <v>25365.83</v>
      </c>
      <c r="M62" s="10">
        <f>H62+I62+L62</f>
        <v>15132.96</v>
      </c>
      <c r="N62" s="18" t="s">
        <v>26</v>
      </c>
    </row>
    <row r="63" s="3" customFormat="true" ht="15" customHeight="true" spans="1:14">
      <c r="A63" s="12" t="s">
        <v>80</v>
      </c>
      <c r="B63" s="10">
        <f>[1]结算2022年!E63</f>
        <v>1306540</v>
      </c>
      <c r="C63" s="10">
        <f>[1]结算2022年!F63</f>
        <v>0</v>
      </c>
      <c r="D63" s="10">
        <v>488</v>
      </c>
      <c r="E63" s="10"/>
      <c r="F63" s="10">
        <f>[1]结算2022年!Q63</f>
        <v>-258.379999999997</v>
      </c>
      <c r="G63" s="10">
        <f>[1]结算2022年!R63</f>
        <v>0</v>
      </c>
      <c r="H63" s="10">
        <f t="shared" si="0"/>
        <v>-258.379999999997</v>
      </c>
      <c r="I63" s="10"/>
      <c r="J63" s="10">
        <f>[1]结算2022年!U63</f>
        <v>66894.85</v>
      </c>
      <c r="K63" s="10">
        <f>[1]结算2022年!V63</f>
        <v>60189.9</v>
      </c>
      <c r="L63" s="10">
        <f t="shared" si="1"/>
        <v>6704.95</v>
      </c>
      <c r="M63" s="10">
        <v>0</v>
      </c>
      <c r="N63" s="19"/>
    </row>
    <row r="64" s="3" customFormat="true" ht="15" customHeight="true" spans="1:14">
      <c r="A64" s="12" t="s">
        <v>81</v>
      </c>
      <c r="B64" s="10">
        <f>[1]结算2022年!E64</f>
        <v>601784</v>
      </c>
      <c r="C64" s="10">
        <f>[1]结算2022年!F64</f>
        <v>0</v>
      </c>
      <c r="D64" s="10">
        <v>488</v>
      </c>
      <c r="E64" s="10"/>
      <c r="F64" s="10">
        <f>[1]结算2022年!Q64</f>
        <v>-685.209999999995</v>
      </c>
      <c r="G64" s="10">
        <f>[1]结算2022年!R64</f>
        <v>0</v>
      </c>
      <c r="H64" s="10">
        <f t="shared" si="0"/>
        <v>-685.209999999995</v>
      </c>
      <c r="I64" s="10"/>
      <c r="J64" s="10">
        <f>[1]结算2022年!U64</f>
        <v>30811.34</v>
      </c>
      <c r="K64" s="10">
        <f>[1]结算2022年!V64</f>
        <v>27772.4</v>
      </c>
      <c r="L64" s="10">
        <f t="shared" si="1"/>
        <v>3038.94</v>
      </c>
      <c r="M64" s="10">
        <v>0</v>
      </c>
      <c r="N64" s="19"/>
    </row>
    <row r="65" s="3" customFormat="true" ht="15" customHeight="true" spans="1:14">
      <c r="A65" s="12" t="s">
        <v>82</v>
      </c>
      <c r="B65" s="10">
        <f>[1]结算2022年!E65</f>
        <v>878516</v>
      </c>
      <c r="C65" s="10">
        <f>[1]结算2022年!F65</f>
        <v>0</v>
      </c>
      <c r="D65" s="10">
        <v>488</v>
      </c>
      <c r="E65" s="10"/>
      <c r="F65" s="10">
        <f>[1]结算2022年!Q65</f>
        <v>-1504.99</v>
      </c>
      <c r="G65" s="10">
        <f>[1]结算2022年!R65</f>
        <v>0</v>
      </c>
      <c r="H65" s="10">
        <f t="shared" si="0"/>
        <v>-1504.99</v>
      </c>
      <c r="I65" s="10"/>
      <c r="J65" s="10">
        <f>[1]结算2022年!U65</f>
        <v>44980.02</v>
      </c>
      <c r="K65" s="10">
        <f>[1]结算2022年!V65</f>
        <v>40571.83</v>
      </c>
      <c r="L65" s="10">
        <f t="shared" si="1"/>
        <v>4408.19</v>
      </c>
      <c r="M65" s="10">
        <v>0</v>
      </c>
      <c r="N65" s="19"/>
    </row>
    <row r="66" s="3" customFormat="true" ht="15" customHeight="true" spans="1:14">
      <c r="A66" s="12" t="s">
        <v>83</v>
      </c>
      <c r="B66" s="10">
        <f>[1]结算2022年!E66</f>
        <v>403537</v>
      </c>
      <c r="C66" s="10">
        <f>[1]结算2022年!F66</f>
        <v>0</v>
      </c>
      <c r="D66" s="10">
        <v>488</v>
      </c>
      <c r="E66" s="10"/>
      <c r="F66" s="10">
        <f>[1]结算2022年!Q66</f>
        <v>-4044.49</v>
      </c>
      <c r="G66" s="10">
        <f>[1]结算2022年!R66</f>
        <v>0</v>
      </c>
      <c r="H66" s="10">
        <f t="shared" si="0"/>
        <v>-4044.49</v>
      </c>
      <c r="I66" s="10"/>
      <c r="J66" s="10">
        <f>[1]结算2022年!U66</f>
        <v>20661.09</v>
      </c>
      <c r="K66" s="10">
        <f>[1]结算2022年!V66</f>
        <v>18756.4</v>
      </c>
      <c r="L66" s="10">
        <f t="shared" si="1"/>
        <v>1904.69</v>
      </c>
      <c r="M66" s="10">
        <v>0</v>
      </c>
      <c r="N66" s="19"/>
    </row>
    <row r="67" s="3" customFormat="true" ht="15" customHeight="true" spans="1:14">
      <c r="A67" s="12" t="s">
        <v>84</v>
      </c>
      <c r="B67" s="10">
        <f>[1]结算2022年!E67</f>
        <v>633936</v>
      </c>
      <c r="C67" s="10">
        <f>[1]结算2022年!F67</f>
        <v>0</v>
      </c>
      <c r="D67" s="10">
        <v>488</v>
      </c>
      <c r="E67" s="10"/>
      <c r="F67" s="10">
        <f>[1]结算2022年!Q67</f>
        <v>-1383.7</v>
      </c>
      <c r="G67" s="10">
        <f>[1]结算2022年!R67</f>
        <v>0</v>
      </c>
      <c r="H67" s="10">
        <f t="shared" si="0"/>
        <v>-1383.7</v>
      </c>
      <c r="I67" s="10"/>
      <c r="J67" s="10">
        <f>[1]结算2022年!U67</f>
        <v>32457.52</v>
      </c>
      <c r="K67" s="10">
        <f>[1]结算2022年!V67</f>
        <v>29521.66</v>
      </c>
      <c r="L67" s="10">
        <f t="shared" si="1"/>
        <v>2935.86</v>
      </c>
      <c r="M67" s="10">
        <v>0</v>
      </c>
      <c r="N67" s="19"/>
    </row>
    <row r="68" s="3" customFormat="true" ht="15" customHeight="true" spans="1:14">
      <c r="A68" s="12" t="s">
        <v>85</v>
      </c>
      <c r="B68" s="10">
        <f>[1]结算2022年!E68</f>
        <v>810817</v>
      </c>
      <c r="C68" s="10">
        <f>[1]结算2022年!F68</f>
        <v>0</v>
      </c>
      <c r="D68" s="10">
        <v>488</v>
      </c>
      <c r="E68" s="10"/>
      <c r="F68" s="10">
        <f>[1]结算2022年!Q68</f>
        <v>-1392.68</v>
      </c>
      <c r="G68" s="10">
        <f>[1]结算2022年!R68</f>
        <v>0</v>
      </c>
      <c r="H68" s="10">
        <f t="shared" si="0"/>
        <v>-1392.68</v>
      </c>
      <c r="I68" s="10"/>
      <c r="J68" s="10">
        <f>[1]结算2022年!U68</f>
        <v>41513.83</v>
      </c>
      <c r="K68" s="10">
        <f>[1]结算2022年!V68</f>
        <v>37474.82</v>
      </c>
      <c r="L68" s="10">
        <f t="shared" si="1"/>
        <v>4039.01</v>
      </c>
      <c r="M68" s="10">
        <v>0</v>
      </c>
      <c r="N68" s="19"/>
    </row>
    <row r="69" s="3" customFormat="true" ht="15" customHeight="true" spans="1:14">
      <c r="A69" s="12" t="s">
        <v>86</v>
      </c>
      <c r="B69" s="10">
        <f>[1]结算2022年!E69</f>
        <v>474062</v>
      </c>
      <c r="C69" s="10">
        <f>[1]结算2022年!F69</f>
        <v>0</v>
      </c>
      <c r="D69" s="10">
        <v>488</v>
      </c>
      <c r="E69" s="10"/>
      <c r="F69" s="10">
        <f>[1]结算2022年!Q69</f>
        <v>-963.420000000002</v>
      </c>
      <c r="G69" s="10">
        <f>[1]结算2022年!R69</f>
        <v>0</v>
      </c>
      <c r="H69" s="10">
        <f t="shared" si="0"/>
        <v>-963.420000000002</v>
      </c>
      <c r="I69" s="10"/>
      <c r="J69" s="10">
        <f>[1]结算2022年!U69</f>
        <v>24271.97</v>
      </c>
      <c r="K69" s="10">
        <f>[1]结算2022年!V69</f>
        <v>21937.78</v>
      </c>
      <c r="L69" s="10">
        <f t="shared" si="1"/>
        <v>2334.19</v>
      </c>
      <c r="M69" s="10">
        <v>0</v>
      </c>
      <c r="N69" s="20"/>
    </row>
    <row r="70" s="3" customFormat="true" ht="16" customHeight="true" spans="1:14">
      <c r="A70" s="12" t="s">
        <v>87</v>
      </c>
      <c r="B70" s="10">
        <f>[1]结算2022年!E70</f>
        <v>2513315</v>
      </c>
      <c r="C70" s="10">
        <f>[1]结算2022年!F70</f>
        <v>0</v>
      </c>
      <c r="D70" s="10">
        <v>488</v>
      </c>
      <c r="E70" s="10"/>
      <c r="F70" s="10">
        <f>[1]结算2022年!Q70</f>
        <v>-3192.77</v>
      </c>
      <c r="G70" s="10">
        <f>[1]结算2022年!R70</f>
        <v>0</v>
      </c>
      <c r="H70" s="10">
        <f t="shared" si="0"/>
        <v>-3192.77</v>
      </c>
      <c r="I70" s="10">
        <f>[1]结算2022年!S70</f>
        <v>142.1</v>
      </c>
      <c r="J70" s="10">
        <f>[1]结算2022年!U70</f>
        <v>128681.73</v>
      </c>
      <c r="K70" s="10">
        <f>[1]结算2022年!V70</f>
        <v>115349.66</v>
      </c>
      <c r="L70" s="10">
        <f t="shared" si="1"/>
        <v>13332.07</v>
      </c>
      <c r="M70" s="10">
        <f>H70+I70+L70</f>
        <v>10281.4</v>
      </c>
      <c r="N70" s="18" t="s">
        <v>26</v>
      </c>
    </row>
    <row r="71" s="3" customFormat="true" ht="15" customHeight="true" spans="1:14">
      <c r="A71" s="12" t="s">
        <v>88</v>
      </c>
      <c r="B71" s="10">
        <f>[1]结算2022年!E71</f>
        <v>908972</v>
      </c>
      <c r="C71" s="10">
        <f>[1]结算2022年!F71</f>
        <v>0</v>
      </c>
      <c r="D71" s="10">
        <v>488</v>
      </c>
      <c r="E71" s="10"/>
      <c r="F71" s="10">
        <f>[1]结算2022年!Q71</f>
        <v>346.230000000003</v>
      </c>
      <c r="G71" s="10">
        <f>[1]结算2022年!R71</f>
        <v>0</v>
      </c>
      <c r="H71" s="10">
        <f t="shared" si="0"/>
        <v>346.230000000003</v>
      </c>
      <c r="I71" s="10"/>
      <c r="J71" s="10">
        <f>[1]结算2022年!U71</f>
        <v>46539.37</v>
      </c>
      <c r="K71" s="10">
        <f>[1]结算2022年!V71</f>
        <v>50227.12</v>
      </c>
      <c r="L71" s="10">
        <f t="shared" si="1"/>
        <v>-3687.75</v>
      </c>
      <c r="M71" s="10">
        <v>0</v>
      </c>
      <c r="N71" s="19"/>
    </row>
    <row r="72" s="3" customFormat="true" ht="15" customHeight="true" spans="1:14">
      <c r="A72" s="12" t="s">
        <v>89</v>
      </c>
      <c r="B72" s="10">
        <f>[1]结算2022年!E72</f>
        <v>265969</v>
      </c>
      <c r="C72" s="10">
        <f>[1]结算2022年!F72</f>
        <v>0</v>
      </c>
      <c r="D72" s="10">
        <v>488</v>
      </c>
      <c r="E72" s="10"/>
      <c r="F72" s="10">
        <f>[1]结算2022年!Q72</f>
        <v>-195.259999999998</v>
      </c>
      <c r="G72" s="10">
        <f>[1]结算2022年!R72</f>
        <v>0</v>
      </c>
      <c r="H72" s="10">
        <f t="shared" ref="H72:H117" si="2">F72+G72</f>
        <v>-195.259999999998</v>
      </c>
      <c r="I72" s="10"/>
      <c r="J72" s="10">
        <f>[1]结算2022年!U72</f>
        <v>13617.61</v>
      </c>
      <c r="K72" s="10">
        <f>[1]结算2022年!V72</f>
        <v>12165.23</v>
      </c>
      <c r="L72" s="10">
        <f t="shared" ref="L72:L117" si="3">J72-K72</f>
        <v>1452.38</v>
      </c>
      <c r="M72" s="10">
        <v>0</v>
      </c>
      <c r="N72" s="19"/>
    </row>
    <row r="73" s="3" customFormat="true" ht="15" customHeight="true" spans="1:14">
      <c r="A73" s="12" t="s">
        <v>90</v>
      </c>
      <c r="B73" s="10">
        <f>[1]结算2022年!E73</f>
        <v>133659</v>
      </c>
      <c r="C73" s="10">
        <f>[1]结算2022年!F73</f>
        <v>0</v>
      </c>
      <c r="D73" s="10">
        <v>488</v>
      </c>
      <c r="E73" s="10"/>
      <c r="F73" s="10">
        <f>[1]结算2022年!Q73</f>
        <v>-109.52</v>
      </c>
      <c r="G73" s="10">
        <f>[1]结算2022年!R73</f>
        <v>0</v>
      </c>
      <c r="H73" s="10">
        <f t="shared" si="2"/>
        <v>-109.52</v>
      </c>
      <c r="I73" s="10"/>
      <c r="J73" s="10">
        <f>[1]结算2022年!U73</f>
        <v>6843.34</v>
      </c>
      <c r="K73" s="10">
        <f>[1]结算2022年!V73</f>
        <v>6100.76</v>
      </c>
      <c r="L73" s="10">
        <f t="shared" si="3"/>
        <v>742.58</v>
      </c>
      <c r="M73" s="10">
        <v>0</v>
      </c>
      <c r="N73" s="19"/>
    </row>
    <row r="74" s="3" customFormat="true" ht="15" customHeight="true" spans="1:14">
      <c r="A74" s="12" t="s">
        <v>91</v>
      </c>
      <c r="B74" s="10">
        <f>[1]结算2022年!E74</f>
        <v>152052</v>
      </c>
      <c r="C74" s="10">
        <f>[1]结算2022年!F74</f>
        <v>0</v>
      </c>
      <c r="D74" s="10">
        <v>488</v>
      </c>
      <c r="E74" s="10"/>
      <c r="F74" s="10">
        <f>[1]结算2022年!Q74</f>
        <v>-156.28</v>
      </c>
      <c r="G74" s="10">
        <f>[1]结算2022年!R74</f>
        <v>0</v>
      </c>
      <c r="H74" s="10">
        <f t="shared" si="2"/>
        <v>-156.28</v>
      </c>
      <c r="I74" s="10"/>
      <c r="J74" s="10">
        <f>[1]结算2022年!U74</f>
        <v>7785.06</v>
      </c>
      <c r="K74" s="10">
        <f>[1]结算2022年!V74</f>
        <v>6949.05</v>
      </c>
      <c r="L74" s="10">
        <f t="shared" si="3"/>
        <v>836.01</v>
      </c>
      <c r="M74" s="10">
        <v>0</v>
      </c>
      <c r="N74" s="19"/>
    </row>
    <row r="75" s="3" customFormat="true" ht="15" customHeight="true" spans="1:14">
      <c r="A75" s="12" t="s">
        <v>92</v>
      </c>
      <c r="B75" s="10">
        <f>[1]结算2022年!E75</f>
        <v>1052663</v>
      </c>
      <c r="C75" s="10">
        <f>[1]结算2022年!F75</f>
        <v>0</v>
      </c>
      <c r="D75" s="10">
        <v>488</v>
      </c>
      <c r="E75" s="10"/>
      <c r="F75" s="10">
        <f>[1]结算2022年!Q75</f>
        <v>-3077.94</v>
      </c>
      <c r="G75" s="10">
        <f>[1]结算2022年!R75</f>
        <v>0</v>
      </c>
      <c r="H75" s="10">
        <f t="shared" si="2"/>
        <v>-3077.94</v>
      </c>
      <c r="I75" s="10"/>
      <c r="J75" s="10">
        <f>[1]结算2022年!U75</f>
        <v>53896.35</v>
      </c>
      <c r="K75" s="10">
        <f>[1]结算2022年!V75</f>
        <v>39907.5</v>
      </c>
      <c r="L75" s="10">
        <f t="shared" si="3"/>
        <v>13988.85</v>
      </c>
      <c r="M75" s="10">
        <v>0</v>
      </c>
      <c r="N75" s="20"/>
    </row>
    <row r="76" s="3" customFormat="true" ht="15" customHeight="true" spans="1:14">
      <c r="A76" s="12" t="s">
        <v>93</v>
      </c>
      <c r="B76" s="10">
        <f>[1]结算2022年!E76</f>
        <v>4105276</v>
      </c>
      <c r="C76" s="10">
        <f>[1]结算2022年!F76</f>
        <v>0</v>
      </c>
      <c r="D76" s="10">
        <v>488</v>
      </c>
      <c r="E76" s="10"/>
      <c r="F76" s="10">
        <f>[1]结算2022年!Q76</f>
        <v>-6130.04999999999</v>
      </c>
      <c r="G76" s="10">
        <f>[1]结算2022年!R76</f>
        <v>0</v>
      </c>
      <c r="H76" s="10">
        <f t="shared" si="2"/>
        <v>-6130.04999999999</v>
      </c>
      <c r="I76" s="10">
        <f>[1]结算2022年!S76</f>
        <v>147.14</v>
      </c>
      <c r="J76" s="10">
        <f>[1]结算2022年!U76</f>
        <v>210190.14</v>
      </c>
      <c r="K76" s="10">
        <f>[1]结算2022年!V76</f>
        <v>188389.46</v>
      </c>
      <c r="L76" s="10">
        <f t="shared" si="3"/>
        <v>21800.68</v>
      </c>
      <c r="M76" s="10">
        <f>H76+I76+L76</f>
        <v>15817.77</v>
      </c>
      <c r="N76" s="18" t="s">
        <v>26</v>
      </c>
    </row>
    <row r="77" s="3" customFormat="true" ht="15" customHeight="true" spans="1:14">
      <c r="A77" s="12" t="s">
        <v>94</v>
      </c>
      <c r="B77" s="10">
        <f>[1]结算2022年!E77</f>
        <v>1645043</v>
      </c>
      <c r="C77" s="10">
        <f>[1]结算2022年!F77</f>
        <v>0</v>
      </c>
      <c r="D77" s="10">
        <v>488</v>
      </c>
      <c r="E77" s="10"/>
      <c r="F77" s="10">
        <f>[1]结算2022年!Q77</f>
        <v>-2473.76999999999</v>
      </c>
      <c r="G77" s="10">
        <f>[1]结算2022年!R77</f>
        <v>0</v>
      </c>
      <c r="H77" s="10">
        <f t="shared" si="2"/>
        <v>-2473.76999999999</v>
      </c>
      <c r="I77" s="10"/>
      <c r="J77" s="10">
        <f>[1]结算2022年!U77</f>
        <v>84226.2</v>
      </c>
      <c r="K77" s="10">
        <f>[1]结算2022年!V77</f>
        <v>75444.14</v>
      </c>
      <c r="L77" s="10">
        <f t="shared" si="3"/>
        <v>8782.06</v>
      </c>
      <c r="M77" s="10">
        <v>0</v>
      </c>
      <c r="N77" s="19"/>
    </row>
    <row r="78" s="3" customFormat="true" ht="15" customHeight="true" spans="1:14">
      <c r="A78" s="12" t="s">
        <v>95</v>
      </c>
      <c r="B78" s="10">
        <f>[1]结算2022年!E78</f>
        <v>342513</v>
      </c>
      <c r="C78" s="10">
        <f>[1]结算2022年!F78</f>
        <v>0</v>
      </c>
      <c r="D78" s="10">
        <v>488</v>
      </c>
      <c r="E78" s="10"/>
      <c r="F78" s="10">
        <f>[1]结算2022年!Q78</f>
        <v>-358.27</v>
      </c>
      <c r="G78" s="10">
        <f>[1]结算2022年!R78</f>
        <v>0</v>
      </c>
      <c r="H78" s="10">
        <f t="shared" si="2"/>
        <v>-358.27</v>
      </c>
      <c r="I78" s="10"/>
      <c r="J78" s="10">
        <f>[1]结算2022年!U78</f>
        <v>17536.67</v>
      </c>
      <c r="K78" s="10">
        <f>[1]结算2022年!V78</f>
        <v>15701.6</v>
      </c>
      <c r="L78" s="10">
        <f t="shared" si="3"/>
        <v>1835.07</v>
      </c>
      <c r="M78" s="10">
        <v>0</v>
      </c>
      <c r="N78" s="19"/>
    </row>
    <row r="79" s="3" customFormat="true" ht="15" customHeight="true" spans="1:14">
      <c r="A79" s="12" t="s">
        <v>96</v>
      </c>
      <c r="B79" s="10">
        <f>[1]结算2022年!E79</f>
        <v>307896</v>
      </c>
      <c r="C79" s="10">
        <f>[1]结算2022年!F79</f>
        <v>0</v>
      </c>
      <c r="D79" s="10">
        <v>488</v>
      </c>
      <c r="E79" s="10"/>
      <c r="F79" s="10">
        <f>[1]结算2022年!Q79</f>
        <v>-681.620000000001</v>
      </c>
      <c r="G79" s="10">
        <f>[1]结算2022年!R79</f>
        <v>0</v>
      </c>
      <c r="H79" s="10">
        <f t="shared" si="2"/>
        <v>-681.620000000001</v>
      </c>
      <c r="I79" s="10"/>
      <c r="J79" s="10">
        <f>[1]结算2022年!U79</f>
        <v>15764.28</v>
      </c>
      <c r="K79" s="10">
        <f>[1]结算2022年!V79</f>
        <v>14162.52</v>
      </c>
      <c r="L79" s="10">
        <f t="shared" si="3"/>
        <v>1601.76</v>
      </c>
      <c r="M79" s="10">
        <v>0</v>
      </c>
      <c r="N79" s="19"/>
    </row>
    <row r="80" s="3" customFormat="true" ht="15" customHeight="true" spans="1:14">
      <c r="A80" s="12" t="s">
        <v>97</v>
      </c>
      <c r="B80" s="10">
        <f>[1]结算2022年!E80</f>
        <v>240372</v>
      </c>
      <c r="C80" s="10">
        <f>[1]结算2022年!F80</f>
        <v>0</v>
      </c>
      <c r="D80" s="10">
        <v>488</v>
      </c>
      <c r="E80" s="10"/>
      <c r="F80" s="10">
        <f>[1]结算2022年!Q80</f>
        <v>-354.349999999999</v>
      </c>
      <c r="G80" s="10">
        <f>[1]结算2022年!R80</f>
        <v>0</v>
      </c>
      <c r="H80" s="10">
        <f t="shared" si="2"/>
        <v>-354.349999999999</v>
      </c>
      <c r="I80" s="10"/>
      <c r="J80" s="10">
        <f>[1]结算2022年!U80</f>
        <v>12307.05</v>
      </c>
      <c r="K80" s="10">
        <f>[1]结算2022年!V80</f>
        <v>11079.35</v>
      </c>
      <c r="L80" s="10">
        <f t="shared" si="3"/>
        <v>1227.7</v>
      </c>
      <c r="M80" s="10">
        <v>0</v>
      </c>
      <c r="N80" s="19"/>
    </row>
    <row r="81" s="3" customFormat="true" ht="15" customHeight="true" spans="1:14">
      <c r="A81" s="12" t="s">
        <v>98</v>
      </c>
      <c r="B81" s="10">
        <f>[1]结算2022年!E81</f>
        <v>451794</v>
      </c>
      <c r="C81" s="10">
        <f>[1]结算2022年!F81</f>
        <v>0</v>
      </c>
      <c r="D81" s="10">
        <v>488</v>
      </c>
      <c r="E81" s="10"/>
      <c r="F81" s="10">
        <f>[1]结算2022年!Q81</f>
        <v>-785.670000000002</v>
      </c>
      <c r="G81" s="10">
        <f>[1]结算2022年!R81</f>
        <v>0</v>
      </c>
      <c r="H81" s="10">
        <f t="shared" si="2"/>
        <v>-785.670000000002</v>
      </c>
      <c r="I81" s="10"/>
      <c r="J81" s="10">
        <f>[1]结算2022年!U81</f>
        <v>23131.85</v>
      </c>
      <c r="K81" s="10">
        <f>[1]结算2022年!V81</f>
        <v>20783.92</v>
      </c>
      <c r="L81" s="10">
        <f t="shared" si="3"/>
        <v>2347.93</v>
      </c>
      <c r="M81" s="10">
        <v>0</v>
      </c>
      <c r="N81" s="19"/>
    </row>
    <row r="82" s="3" customFormat="true" ht="15" customHeight="true" spans="1:14">
      <c r="A82" s="12" t="s">
        <v>99</v>
      </c>
      <c r="B82" s="10">
        <f>[1]结算2022年!E82</f>
        <v>322739</v>
      </c>
      <c r="C82" s="10">
        <f>[1]结算2022年!F82</f>
        <v>0</v>
      </c>
      <c r="D82" s="10">
        <v>488</v>
      </c>
      <c r="E82" s="10"/>
      <c r="F82" s="10">
        <f>[1]结算2022年!Q82</f>
        <v>-367.979999999998</v>
      </c>
      <c r="G82" s="10">
        <f>[1]结算2022年!R82</f>
        <v>0</v>
      </c>
      <c r="H82" s="10">
        <f t="shared" si="2"/>
        <v>-367.979999999998</v>
      </c>
      <c r="I82" s="10"/>
      <c r="J82" s="10">
        <f>[1]结算2022年!U82</f>
        <v>16524.24</v>
      </c>
      <c r="K82" s="10">
        <f>[1]结算2022年!V82</f>
        <v>14798.76</v>
      </c>
      <c r="L82" s="10">
        <f t="shared" si="3"/>
        <v>1725.48</v>
      </c>
      <c r="M82" s="10">
        <v>0</v>
      </c>
      <c r="N82" s="19"/>
    </row>
    <row r="83" s="3" customFormat="true" ht="15" customHeight="true" spans="1:14">
      <c r="A83" s="12" t="s">
        <v>100</v>
      </c>
      <c r="B83" s="10">
        <f>[1]结算2022年!E83</f>
        <v>416503</v>
      </c>
      <c r="C83" s="10">
        <f>[1]结算2022年!F83</f>
        <v>0</v>
      </c>
      <c r="D83" s="10">
        <v>488</v>
      </c>
      <c r="E83" s="10"/>
      <c r="F83" s="10">
        <f>[1]结算2022年!Q83</f>
        <v>-514.900000000001</v>
      </c>
      <c r="G83" s="10">
        <f>[1]结算2022年!R83</f>
        <v>0</v>
      </c>
      <c r="H83" s="10">
        <f t="shared" si="2"/>
        <v>-514.900000000001</v>
      </c>
      <c r="I83" s="10"/>
      <c r="J83" s="10">
        <f>[1]结算2022年!U83</f>
        <v>21324.95</v>
      </c>
      <c r="K83" s="10">
        <f>[1]结算2022年!V83</f>
        <v>19071.31</v>
      </c>
      <c r="L83" s="10">
        <f t="shared" si="3"/>
        <v>2253.64</v>
      </c>
      <c r="M83" s="10">
        <v>0</v>
      </c>
      <c r="N83" s="19"/>
    </row>
    <row r="84" s="3" customFormat="true" ht="15" customHeight="true" spans="1:14">
      <c r="A84" s="12" t="s">
        <v>101</v>
      </c>
      <c r="B84" s="10">
        <f>[1]结算2022年!E84</f>
        <v>378416</v>
      </c>
      <c r="C84" s="10">
        <f>[1]结算2022年!F84</f>
        <v>0</v>
      </c>
      <c r="D84" s="10">
        <v>488</v>
      </c>
      <c r="E84" s="10"/>
      <c r="F84" s="10">
        <f>[1]结算2022年!Q84</f>
        <v>-593.489999999998</v>
      </c>
      <c r="G84" s="10">
        <f>[1]结算2022年!R84</f>
        <v>0</v>
      </c>
      <c r="H84" s="10">
        <f t="shared" si="2"/>
        <v>-593.489999999998</v>
      </c>
      <c r="I84" s="10"/>
      <c r="J84" s="10">
        <f>[1]结算2022年!U84</f>
        <v>19374.9</v>
      </c>
      <c r="K84" s="10">
        <f>[1]结算2022年!V84</f>
        <v>17347.86</v>
      </c>
      <c r="L84" s="10">
        <f t="shared" si="3"/>
        <v>2027.04</v>
      </c>
      <c r="M84" s="10">
        <v>0</v>
      </c>
      <c r="N84" s="20"/>
    </row>
    <row r="85" s="3" customFormat="true" ht="15" customHeight="true" spans="1:14">
      <c r="A85" s="12" t="s">
        <v>102</v>
      </c>
      <c r="B85" s="10">
        <f>[1]结算2022年!E85</f>
        <v>3409667</v>
      </c>
      <c r="C85" s="10">
        <f>[1]结算2022年!F85</f>
        <v>0</v>
      </c>
      <c r="D85" s="10">
        <v>488</v>
      </c>
      <c r="E85" s="10"/>
      <c r="F85" s="10">
        <f>[1]结算2022年!Q85</f>
        <v>-5344.02999999999</v>
      </c>
      <c r="G85" s="10">
        <f>[1]结算2022年!R85</f>
        <v>0</v>
      </c>
      <c r="H85" s="10">
        <f t="shared" si="2"/>
        <v>-5344.02999999999</v>
      </c>
      <c r="I85" s="10">
        <f>[1]结算2022年!S85</f>
        <v>143.63</v>
      </c>
      <c r="J85" s="10">
        <f>[1]结算2022年!U85</f>
        <v>174574.95</v>
      </c>
      <c r="K85" s="10">
        <f>[1]结算2022年!V85</f>
        <v>157234.73</v>
      </c>
      <c r="L85" s="10">
        <f t="shared" si="3"/>
        <v>17340.22</v>
      </c>
      <c r="M85" s="10">
        <f>H85+I85+L85</f>
        <v>12139.82</v>
      </c>
      <c r="N85" s="18" t="s">
        <v>26</v>
      </c>
    </row>
    <row r="86" s="3" customFormat="true" ht="15" customHeight="true" spans="1:14">
      <c r="A86" s="12" t="s">
        <v>103</v>
      </c>
      <c r="B86" s="10">
        <f>[1]结算2022年!E86</f>
        <v>937176</v>
      </c>
      <c r="C86" s="10">
        <f>[1]结算2022年!F86</f>
        <v>0</v>
      </c>
      <c r="D86" s="10">
        <v>488</v>
      </c>
      <c r="E86" s="10"/>
      <c r="F86" s="10">
        <f>[1]结算2022年!Q86</f>
        <v>-1858.14</v>
      </c>
      <c r="G86" s="10">
        <f>[1]结算2022年!R86</f>
        <v>0</v>
      </c>
      <c r="H86" s="10">
        <f t="shared" si="2"/>
        <v>-1858.14</v>
      </c>
      <c r="I86" s="10"/>
      <c r="J86" s="10">
        <f>[1]结算2022年!U86</f>
        <v>47983.41</v>
      </c>
      <c r="K86" s="10">
        <f>[1]结算2022年!V86</f>
        <v>43765.05</v>
      </c>
      <c r="L86" s="10">
        <f t="shared" si="3"/>
        <v>4218.36</v>
      </c>
      <c r="M86" s="10">
        <v>0</v>
      </c>
      <c r="N86" s="19"/>
    </row>
    <row r="87" s="3" customFormat="true" ht="15" customHeight="true" spans="1:14">
      <c r="A87" s="12" t="s">
        <v>104</v>
      </c>
      <c r="B87" s="10">
        <f>[1]结算2022年!E87</f>
        <v>261139</v>
      </c>
      <c r="C87" s="10">
        <f>[1]结算2022年!F87</f>
        <v>0</v>
      </c>
      <c r="D87" s="10">
        <v>488</v>
      </c>
      <c r="E87" s="10"/>
      <c r="F87" s="10">
        <f>[1]结算2022年!Q87</f>
        <v>-327.889999999999</v>
      </c>
      <c r="G87" s="10">
        <f>[1]结算2022年!R87</f>
        <v>0</v>
      </c>
      <c r="H87" s="10">
        <f t="shared" si="2"/>
        <v>-327.889999999999</v>
      </c>
      <c r="I87" s="10"/>
      <c r="J87" s="10">
        <f>[1]结算2022年!U87</f>
        <v>13370.32</v>
      </c>
      <c r="K87" s="10">
        <f>[1]结算2022年!V87</f>
        <v>11980.09</v>
      </c>
      <c r="L87" s="10">
        <f t="shared" si="3"/>
        <v>1390.23</v>
      </c>
      <c r="M87" s="10">
        <v>0</v>
      </c>
      <c r="N87" s="19"/>
    </row>
    <row r="88" s="3" customFormat="true" ht="15" customHeight="true" spans="1:14">
      <c r="A88" s="12" t="s">
        <v>105</v>
      </c>
      <c r="B88" s="10">
        <f>[1]结算2022年!E88</f>
        <v>865958</v>
      </c>
      <c r="C88" s="10">
        <f>[1]结算2022年!F88</f>
        <v>0</v>
      </c>
      <c r="D88" s="10">
        <v>488</v>
      </c>
      <c r="E88" s="10"/>
      <c r="F88" s="10">
        <f>[1]结算2022年!Q88</f>
        <v>-1013.03999999999</v>
      </c>
      <c r="G88" s="10">
        <f>[1]结算2022年!R88</f>
        <v>0</v>
      </c>
      <c r="H88" s="10">
        <f t="shared" si="2"/>
        <v>-1013.03999999999</v>
      </c>
      <c r="I88" s="10"/>
      <c r="J88" s="10">
        <f>[1]结算2022年!U88</f>
        <v>44337.05</v>
      </c>
      <c r="K88" s="10">
        <f>[1]结算2022年!V88</f>
        <v>39431.4</v>
      </c>
      <c r="L88" s="10">
        <f t="shared" si="3"/>
        <v>4905.65</v>
      </c>
      <c r="M88" s="10">
        <v>0</v>
      </c>
      <c r="N88" s="19"/>
    </row>
    <row r="89" s="3" customFormat="true" ht="15" customHeight="true" spans="1:14">
      <c r="A89" s="12" t="s">
        <v>106</v>
      </c>
      <c r="B89" s="10">
        <f>[1]结算2022年!E89</f>
        <v>593345</v>
      </c>
      <c r="C89" s="10">
        <f>[1]结算2022年!F89</f>
        <v>0</v>
      </c>
      <c r="D89" s="10">
        <v>488</v>
      </c>
      <c r="E89" s="10"/>
      <c r="F89" s="10">
        <f>[1]结算2022年!Q89</f>
        <v>-991.699999999997</v>
      </c>
      <c r="G89" s="10">
        <f>[1]结算2022年!R89</f>
        <v>0</v>
      </c>
      <c r="H89" s="10">
        <f t="shared" si="2"/>
        <v>-991.699999999997</v>
      </c>
      <c r="I89" s="10"/>
      <c r="J89" s="10">
        <f>[1]结算2022年!U89</f>
        <v>30379.26</v>
      </c>
      <c r="K89" s="10">
        <f>[1]结算2022年!V89</f>
        <v>27351.72</v>
      </c>
      <c r="L89" s="10">
        <f t="shared" si="3"/>
        <v>3027.54</v>
      </c>
      <c r="M89" s="10">
        <v>0</v>
      </c>
      <c r="N89" s="19"/>
    </row>
    <row r="90" s="3" customFormat="true" ht="15" customHeight="true" spans="1:14">
      <c r="A90" s="12" t="s">
        <v>107</v>
      </c>
      <c r="B90" s="10">
        <f>[1]结算2022年!E90</f>
        <v>752049</v>
      </c>
      <c r="C90" s="10">
        <f>[1]结算2022年!F90</f>
        <v>0</v>
      </c>
      <c r="D90" s="10">
        <v>488</v>
      </c>
      <c r="E90" s="10"/>
      <c r="F90" s="10">
        <f>[1]结算2022年!Q90</f>
        <v>-1153.26</v>
      </c>
      <c r="G90" s="10">
        <f>[1]结算2022年!R90</f>
        <v>0</v>
      </c>
      <c r="H90" s="10">
        <f t="shared" si="2"/>
        <v>-1153.26</v>
      </c>
      <c r="I90" s="10"/>
      <c r="J90" s="10">
        <f>[1]结算2022年!U90</f>
        <v>38504.91</v>
      </c>
      <c r="K90" s="10">
        <f>[1]结算2022年!V90</f>
        <v>34706.47</v>
      </c>
      <c r="L90" s="10">
        <f t="shared" si="3"/>
        <v>3798.44</v>
      </c>
      <c r="M90" s="10">
        <v>0</v>
      </c>
      <c r="N90" s="20"/>
    </row>
    <row r="91" s="3" customFormat="true" ht="19" customHeight="true" spans="1:14">
      <c r="A91" s="12" t="s">
        <v>108</v>
      </c>
      <c r="B91" s="10">
        <f>[1]结算2022年!E91</f>
        <v>4941898</v>
      </c>
      <c r="C91" s="10">
        <f>[1]结算2022年!F91</f>
        <v>0</v>
      </c>
      <c r="D91" s="10">
        <v>488</v>
      </c>
      <c r="E91" s="10"/>
      <c r="F91" s="10">
        <f>[1]结算2022年!Q91</f>
        <v>-7487.67000000001</v>
      </c>
      <c r="G91" s="10">
        <f>[1]结算2022年!R91</f>
        <v>0</v>
      </c>
      <c r="H91" s="10">
        <f t="shared" si="2"/>
        <v>-7487.67000000001</v>
      </c>
      <c r="I91" s="10"/>
      <c r="J91" s="10">
        <f>[1]结算2022年!U91</f>
        <v>253025.18</v>
      </c>
      <c r="K91" s="10">
        <f>[1]结算2022年!V91</f>
        <v>228312.24</v>
      </c>
      <c r="L91" s="10">
        <f t="shared" si="3"/>
        <v>24712.94</v>
      </c>
      <c r="M91" s="10">
        <f>H91+I91+L91</f>
        <v>17225.27</v>
      </c>
      <c r="N91" s="18" t="s">
        <v>26</v>
      </c>
    </row>
    <row r="92" s="3" customFormat="true" ht="15" customHeight="true" spans="1:14">
      <c r="A92" s="12" t="s">
        <v>109</v>
      </c>
      <c r="B92" s="10">
        <f>[1]结算2022年!E92</f>
        <v>1294544</v>
      </c>
      <c r="C92" s="10">
        <f>[1]结算2022年!F92</f>
        <v>0</v>
      </c>
      <c r="D92" s="10">
        <v>488</v>
      </c>
      <c r="E92" s="10"/>
      <c r="F92" s="10">
        <f>[1]结算2022年!Q92</f>
        <v>-1701.18</v>
      </c>
      <c r="G92" s="10">
        <f>[1]结算2022年!R92</f>
        <v>0</v>
      </c>
      <c r="H92" s="10">
        <f t="shared" si="2"/>
        <v>-1701.18</v>
      </c>
      <c r="I92" s="10"/>
      <c r="J92" s="10">
        <f>[1]结算2022年!U92</f>
        <v>66280.65</v>
      </c>
      <c r="K92" s="10">
        <f>[1]结算2022年!V92</f>
        <v>59620.05</v>
      </c>
      <c r="L92" s="10">
        <f t="shared" si="3"/>
        <v>6660.59999999999</v>
      </c>
      <c r="M92" s="10">
        <v>0</v>
      </c>
      <c r="N92" s="19"/>
    </row>
    <row r="93" s="3" customFormat="true" ht="15" customHeight="true" spans="1:14">
      <c r="A93" s="12" t="s">
        <v>110</v>
      </c>
      <c r="B93" s="10">
        <f>[1]结算2022年!E93</f>
        <v>443950</v>
      </c>
      <c r="C93" s="10">
        <f>[1]结算2022年!F93</f>
        <v>0</v>
      </c>
      <c r="D93" s="10">
        <v>488</v>
      </c>
      <c r="E93" s="10"/>
      <c r="F93" s="10">
        <f>[1]结算2022年!Q93</f>
        <v>-391.730000000003</v>
      </c>
      <c r="G93" s="10">
        <f>[1]结算2022年!R93</f>
        <v>0</v>
      </c>
      <c r="H93" s="10">
        <f t="shared" si="2"/>
        <v>-391.730000000003</v>
      </c>
      <c r="I93" s="10"/>
      <c r="J93" s="10">
        <f>[1]结算2022年!U93</f>
        <v>22730.24</v>
      </c>
      <c r="K93" s="10">
        <f>[1]结算2022年!V93</f>
        <v>20513.63</v>
      </c>
      <c r="L93" s="10">
        <f t="shared" si="3"/>
        <v>2216.61</v>
      </c>
      <c r="M93" s="10">
        <v>0</v>
      </c>
      <c r="N93" s="19"/>
    </row>
    <row r="94" s="3" customFormat="true" ht="15" customHeight="true" spans="1:14">
      <c r="A94" s="12" t="s">
        <v>111</v>
      </c>
      <c r="B94" s="10">
        <f>[1]结算2022年!E94</f>
        <v>992234</v>
      </c>
      <c r="C94" s="10">
        <f>[1]结算2022年!F94</f>
        <v>0</v>
      </c>
      <c r="D94" s="10">
        <v>488</v>
      </c>
      <c r="E94" s="10"/>
      <c r="F94" s="10">
        <f>[1]结算2022年!Q94</f>
        <v>-1454.38</v>
      </c>
      <c r="G94" s="10">
        <f>[1]结算2022年!R94</f>
        <v>0</v>
      </c>
      <c r="H94" s="10">
        <f t="shared" si="2"/>
        <v>-1454.38</v>
      </c>
      <c r="I94" s="10"/>
      <c r="J94" s="10">
        <f>[1]结算2022年!U94</f>
        <v>50802.38</v>
      </c>
      <c r="K94" s="10">
        <f>[1]结算2022年!V94</f>
        <v>45859.23</v>
      </c>
      <c r="L94" s="10">
        <f t="shared" si="3"/>
        <v>4943.14999999999</v>
      </c>
      <c r="M94" s="10">
        <v>0</v>
      </c>
      <c r="N94" s="19"/>
    </row>
    <row r="95" s="3" customFormat="true" ht="15" customHeight="true" spans="1:14">
      <c r="A95" s="12" t="s">
        <v>112</v>
      </c>
      <c r="B95" s="10">
        <f>[1]结算2022年!E95</f>
        <v>437868</v>
      </c>
      <c r="C95" s="10">
        <f>[1]结算2022年!F95</f>
        <v>0</v>
      </c>
      <c r="D95" s="10">
        <v>488</v>
      </c>
      <c r="E95" s="10"/>
      <c r="F95" s="10">
        <f>[1]结算2022年!Q95</f>
        <v>-762.690000000002</v>
      </c>
      <c r="G95" s="10">
        <f>[1]结算2022年!R95</f>
        <v>0</v>
      </c>
      <c r="H95" s="10">
        <f t="shared" si="2"/>
        <v>-762.690000000002</v>
      </c>
      <c r="I95" s="10"/>
      <c r="J95" s="10">
        <f>[1]结算2022年!U95</f>
        <v>22418.84</v>
      </c>
      <c r="K95" s="10">
        <f>[1]结算2022年!V95</f>
        <v>20249.39</v>
      </c>
      <c r="L95" s="10">
        <f t="shared" si="3"/>
        <v>2169.45</v>
      </c>
      <c r="M95" s="10">
        <v>0</v>
      </c>
      <c r="N95" s="19"/>
    </row>
    <row r="96" s="3" customFormat="true" ht="15" customHeight="true" spans="1:14">
      <c r="A96" s="12" t="s">
        <v>113</v>
      </c>
      <c r="B96" s="10">
        <f>[1]结算2022年!E96</f>
        <v>821771</v>
      </c>
      <c r="C96" s="10">
        <f>[1]结算2022年!F96</f>
        <v>0</v>
      </c>
      <c r="D96" s="10">
        <v>488</v>
      </c>
      <c r="E96" s="10"/>
      <c r="F96" s="10">
        <f>[1]结算2022年!Q96</f>
        <v>-1275.12</v>
      </c>
      <c r="G96" s="10">
        <f>[1]结算2022年!R96</f>
        <v>0</v>
      </c>
      <c r="H96" s="10">
        <f t="shared" si="2"/>
        <v>-1275.12</v>
      </c>
      <c r="I96" s="10"/>
      <c r="J96" s="10">
        <f>[1]结算2022年!U96</f>
        <v>42074.68</v>
      </c>
      <c r="K96" s="10">
        <f>[1]结算2022年!V96</f>
        <v>38058.74</v>
      </c>
      <c r="L96" s="10">
        <f t="shared" si="3"/>
        <v>4015.94</v>
      </c>
      <c r="M96" s="10">
        <v>0</v>
      </c>
      <c r="N96" s="19"/>
    </row>
    <row r="97" s="3" customFormat="true" ht="18" customHeight="true" spans="1:14">
      <c r="A97" s="12" t="s">
        <v>114</v>
      </c>
      <c r="B97" s="10">
        <f>[1]结算2022年!E97</f>
        <v>951531</v>
      </c>
      <c r="C97" s="10">
        <f>[1]结算2022年!F97</f>
        <v>0</v>
      </c>
      <c r="D97" s="10">
        <v>488</v>
      </c>
      <c r="E97" s="10"/>
      <c r="F97" s="10">
        <f>[1]结算2022年!Q97</f>
        <v>-1902.57</v>
      </c>
      <c r="G97" s="10">
        <f>[1]结算2022年!R97</f>
        <v>0</v>
      </c>
      <c r="H97" s="10">
        <f t="shared" si="2"/>
        <v>-1902.57</v>
      </c>
      <c r="I97" s="10"/>
      <c r="J97" s="10">
        <f>[1]结算2022年!U97</f>
        <v>48718.39</v>
      </c>
      <c r="K97" s="10">
        <f>[1]结算2022年!V97</f>
        <v>44011.2</v>
      </c>
      <c r="L97" s="10">
        <f t="shared" si="3"/>
        <v>4707.19</v>
      </c>
      <c r="M97" s="10">
        <v>0</v>
      </c>
      <c r="N97" s="20"/>
    </row>
    <row r="98" s="3" customFormat="true" ht="18" customHeight="true" spans="1:14">
      <c r="A98" s="12" t="s">
        <v>115</v>
      </c>
      <c r="B98" s="10">
        <f>[1]结算2022年!E98</f>
        <v>1152223</v>
      </c>
      <c r="C98" s="10">
        <f>[1]结算2022年!F98</f>
        <v>0</v>
      </c>
      <c r="D98" s="10">
        <v>488</v>
      </c>
      <c r="E98" s="10"/>
      <c r="F98" s="10">
        <f>[1]结算2022年!Q98</f>
        <v>-837.220000000004</v>
      </c>
      <c r="G98" s="10">
        <f>[1]结算2022年!R98</f>
        <v>0</v>
      </c>
      <c r="H98" s="10">
        <f t="shared" si="2"/>
        <v>-837.220000000004</v>
      </c>
      <c r="I98" s="10"/>
      <c r="J98" s="10">
        <f>[1]结算2022年!U98</f>
        <v>58993.81</v>
      </c>
      <c r="K98" s="10">
        <f>[1]结算2022年!V98</f>
        <v>52862.38</v>
      </c>
      <c r="L98" s="10">
        <f t="shared" si="3"/>
        <v>6131.43</v>
      </c>
      <c r="M98" s="10">
        <f>H98+I98+L98</f>
        <v>5294.21</v>
      </c>
      <c r="N98" s="21" t="s">
        <v>26</v>
      </c>
    </row>
    <row r="99" s="3" customFormat="true" ht="18" customHeight="true" spans="1:14">
      <c r="A99" s="12" t="s">
        <v>116</v>
      </c>
      <c r="B99" s="10">
        <f>[1]结算2022年!E99</f>
        <v>454691</v>
      </c>
      <c r="C99" s="10">
        <f>[1]结算2022年!F99</f>
        <v>0</v>
      </c>
      <c r="D99" s="10">
        <v>488</v>
      </c>
      <c r="E99" s="10"/>
      <c r="F99" s="10">
        <f>[1]结算2022年!Q99</f>
        <v>-322.390000000003</v>
      </c>
      <c r="G99" s="10">
        <f>[1]结算2022年!R99</f>
        <v>0</v>
      </c>
      <c r="H99" s="10">
        <f t="shared" si="2"/>
        <v>-322.390000000003</v>
      </c>
      <c r="I99" s="10"/>
      <c r="J99" s="10">
        <f>[1]结算2022年!U99</f>
        <v>23280.18</v>
      </c>
      <c r="K99" s="10">
        <f>[1]结算2022年!V99</f>
        <v>20859.95</v>
      </c>
      <c r="L99" s="10">
        <f t="shared" si="3"/>
        <v>2420.23</v>
      </c>
      <c r="M99" s="10">
        <v>0</v>
      </c>
      <c r="N99" s="21"/>
    </row>
    <row r="100" s="3" customFormat="true" ht="18" customHeight="true" spans="1:14">
      <c r="A100" s="12" t="s">
        <v>117</v>
      </c>
      <c r="B100" s="10">
        <f>[1]结算2022年!E100</f>
        <v>107459</v>
      </c>
      <c r="C100" s="10">
        <f>[1]结算2022年!F100</f>
        <v>0</v>
      </c>
      <c r="D100" s="10">
        <v>488</v>
      </c>
      <c r="E100" s="10"/>
      <c r="F100" s="10">
        <f>[1]结算2022年!Q100</f>
        <v>-114.19</v>
      </c>
      <c r="G100" s="10">
        <f>[1]结算2022年!R100</f>
        <v>0</v>
      </c>
      <c r="H100" s="10">
        <f t="shared" si="2"/>
        <v>-114.19</v>
      </c>
      <c r="I100" s="10"/>
      <c r="J100" s="10">
        <f>[1]结算2022年!U100</f>
        <v>5501.9</v>
      </c>
      <c r="K100" s="10">
        <f>[1]结算2022年!V100</f>
        <v>4930.92</v>
      </c>
      <c r="L100" s="10">
        <f t="shared" si="3"/>
        <v>570.98</v>
      </c>
      <c r="M100" s="10">
        <v>0</v>
      </c>
      <c r="N100" s="21"/>
    </row>
    <row r="101" s="3" customFormat="true" ht="18" customHeight="true" spans="1:14">
      <c r="A101" s="12" t="s">
        <v>118</v>
      </c>
      <c r="B101" s="10">
        <f>[1]结算2022年!E101</f>
        <v>256251</v>
      </c>
      <c r="C101" s="10">
        <f>[1]结算2022年!F101</f>
        <v>0</v>
      </c>
      <c r="D101" s="10">
        <v>488</v>
      </c>
      <c r="E101" s="10"/>
      <c r="F101" s="10">
        <f>[1]结算2022年!Q101</f>
        <v>-127.360000000002</v>
      </c>
      <c r="G101" s="10">
        <f>[1]结算2022年!R101</f>
        <v>0</v>
      </c>
      <c r="H101" s="10">
        <f t="shared" si="2"/>
        <v>-127.360000000002</v>
      </c>
      <c r="I101" s="10"/>
      <c r="J101" s="10">
        <f>[1]结算2022年!U101</f>
        <v>13120.05</v>
      </c>
      <c r="K101" s="10">
        <f>[1]结算2022年!V101</f>
        <v>11742.91</v>
      </c>
      <c r="L101" s="10">
        <f t="shared" si="3"/>
        <v>1377.14</v>
      </c>
      <c r="M101" s="10">
        <v>0</v>
      </c>
      <c r="N101" s="21"/>
    </row>
    <row r="102" s="3" customFormat="true" ht="18" customHeight="true" spans="1:14">
      <c r="A102" s="12" t="s">
        <v>119</v>
      </c>
      <c r="B102" s="10">
        <f>[1]结算2022年!E102</f>
        <v>86256</v>
      </c>
      <c r="C102" s="10">
        <f>[1]结算2022年!F102</f>
        <v>0</v>
      </c>
      <c r="D102" s="10">
        <v>488</v>
      </c>
      <c r="E102" s="10"/>
      <c r="F102" s="10">
        <f>[1]结算2022年!Q102</f>
        <v>-48.8599999999997</v>
      </c>
      <c r="G102" s="10">
        <f>[1]结算2022年!R102</f>
        <v>0</v>
      </c>
      <c r="H102" s="10">
        <f t="shared" si="2"/>
        <v>-48.8599999999997</v>
      </c>
      <c r="I102" s="10"/>
      <c r="J102" s="10">
        <f>[1]结算2022年!U102</f>
        <v>4416.31</v>
      </c>
      <c r="K102" s="10">
        <f>[1]结算2022年!V102</f>
        <v>3942.07</v>
      </c>
      <c r="L102" s="10">
        <f t="shared" si="3"/>
        <v>474.24</v>
      </c>
      <c r="M102" s="10">
        <v>0</v>
      </c>
      <c r="N102" s="18" t="s">
        <v>26</v>
      </c>
    </row>
    <row r="103" s="3" customFormat="true" ht="16" customHeight="true" spans="1:14">
      <c r="A103" s="12" t="s">
        <v>120</v>
      </c>
      <c r="B103" s="10">
        <f>[1]结算2022年!E103</f>
        <v>114269</v>
      </c>
      <c r="C103" s="10">
        <f>[1]结算2022年!F103</f>
        <v>0</v>
      </c>
      <c r="D103" s="10">
        <v>488</v>
      </c>
      <c r="E103" s="10"/>
      <c r="F103" s="10">
        <f>[1]结算2022年!Q103</f>
        <v>-91.1799999999994</v>
      </c>
      <c r="G103" s="10">
        <f>[1]结算2022年!R103</f>
        <v>0</v>
      </c>
      <c r="H103" s="10">
        <f t="shared" si="2"/>
        <v>-91.1799999999994</v>
      </c>
      <c r="I103" s="10"/>
      <c r="J103" s="10">
        <f>[1]结算2022年!U103</f>
        <v>5850.57</v>
      </c>
      <c r="K103" s="10">
        <f>[1]结算2022年!V103</f>
        <v>5255.85</v>
      </c>
      <c r="L103" s="10">
        <f t="shared" si="3"/>
        <v>594.719999999999</v>
      </c>
      <c r="M103" s="10">
        <v>0</v>
      </c>
      <c r="N103" s="22"/>
    </row>
    <row r="104" s="3" customFormat="true" ht="16" customHeight="true" spans="1:14">
      <c r="A104" s="12" t="s">
        <v>121</v>
      </c>
      <c r="B104" s="10">
        <f>[1]结算2022年!E104</f>
        <v>92170</v>
      </c>
      <c r="C104" s="10">
        <f>[1]结算2022年!F104</f>
        <v>0</v>
      </c>
      <c r="D104" s="10">
        <v>488</v>
      </c>
      <c r="E104" s="10"/>
      <c r="F104" s="10">
        <f>[1]结算2022年!Q104</f>
        <v>-96.7699999999995</v>
      </c>
      <c r="G104" s="10">
        <f>[1]结算2022年!R104</f>
        <v>0</v>
      </c>
      <c r="H104" s="10">
        <f t="shared" si="2"/>
        <v>-96.7699999999995</v>
      </c>
      <c r="I104" s="10"/>
      <c r="J104" s="10">
        <f>[1]结算2022年!U104</f>
        <v>4719.1</v>
      </c>
      <c r="K104" s="10">
        <f>[1]结算2022年!V104</f>
        <v>4242.68</v>
      </c>
      <c r="L104" s="10">
        <f t="shared" si="3"/>
        <v>476.42</v>
      </c>
      <c r="M104" s="10">
        <v>0</v>
      </c>
      <c r="N104" s="22"/>
    </row>
    <row r="105" s="3" customFormat="true" ht="16" customHeight="true" spans="1:14">
      <c r="A105" s="12" t="s">
        <v>122</v>
      </c>
      <c r="B105" s="10">
        <f>[1]结算2022年!E105</f>
        <v>41127</v>
      </c>
      <c r="C105" s="10">
        <f>[1]结算2022年!F105</f>
        <v>0</v>
      </c>
      <c r="D105" s="10">
        <v>488</v>
      </c>
      <c r="E105" s="10"/>
      <c r="F105" s="10">
        <f>[1]结算2022年!Q105</f>
        <v>-36.47</v>
      </c>
      <c r="G105" s="10">
        <f>[1]结算2022年!R105</f>
        <v>0</v>
      </c>
      <c r="H105" s="10">
        <f t="shared" si="2"/>
        <v>-36.47</v>
      </c>
      <c r="I105" s="10"/>
      <c r="J105" s="10">
        <f>[1]结算2022年!U105</f>
        <v>2105.7</v>
      </c>
      <c r="K105" s="10">
        <f>[1]结算2022年!V105</f>
        <v>1888</v>
      </c>
      <c r="L105" s="10">
        <f t="shared" si="3"/>
        <v>217.7</v>
      </c>
      <c r="M105" s="10">
        <v>0</v>
      </c>
      <c r="N105" s="22"/>
    </row>
    <row r="106" s="3" customFormat="true" ht="16" customHeight="true" spans="1:14">
      <c r="A106" s="12" t="s">
        <v>123</v>
      </c>
      <c r="B106" s="10">
        <f>[1]结算2022年!E106</f>
        <v>2790280</v>
      </c>
      <c r="C106" s="10">
        <f>[1]结算2022年!F106</f>
        <v>0</v>
      </c>
      <c r="D106" s="10">
        <v>488</v>
      </c>
      <c r="E106" s="10"/>
      <c r="F106" s="10">
        <f>[1]结算2022年!Q106</f>
        <v>-2351.88</v>
      </c>
      <c r="G106" s="10">
        <f>[1]结算2022年!R106</f>
        <v>0</v>
      </c>
      <c r="H106" s="10">
        <f t="shared" si="2"/>
        <v>-2351.88</v>
      </c>
      <c r="I106" s="10">
        <f>[1]结算2022年!S106</f>
        <v>143.8</v>
      </c>
      <c r="J106" s="10">
        <f>[1]结算2022年!U106</f>
        <v>142862.34</v>
      </c>
      <c r="K106" s="10">
        <f>[1]结算2022年!V106</f>
        <v>128716.08</v>
      </c>
      <c r="L106" s="10">
        <f t="shared" si="3"/>
        <v>14146.26</v>
      </c>
      <c r="M106" s="10">
        <f>H106+I106+L106</f>
        <v>11938.18</v>
      </c>
      <c r="N106" s="18" t="s">
        <v>26</v>
      </c>
    </row>
    <row r="107" s="3" customFormat="true" ht="16" customHeight="true" spans="1:14">
      <c r="A107" s="12" t="s">
        <v>124</v>
      </c>
      <c r="B107" s="10">
        <f>[1]结算2022年!E107</f>
        <v>1018571</v>
      </c>
      <c r="C107" s="10">
        <f>[1]结算2022年!F107</f>
        <v>0</v>
      </c>
      <c r="D107" s="10">
        <v>488</v>
      </c>
      <c r="E107" s="10"/>
      <c r="F107" s="10">
        <f>[1]结算2022年!Q107</f>
        <v>-897.840000000004</v>
      </c>
      <c r="G107" s="10">
        <f>[1]结算2022年!R107</f>
        <v>0</v>
      </c>
      <c r="H107" s="10">
        <f t="shared" si="2"/>
        <v>-897.840000000004</v>
      </c>
      <c r="I107" s="10"/>
      <c r="J107" s="10">
        <f>[1]结算2022年!U107</f>
        <v>52150.84</v>
      </c>
      <c r="K107" s="10">
        <f>[1]结算2022年!V107</f>
        <v>46919.7</v>
      </c>
      <c r="L107" s="10">
        <f t="shared" si="3"/>
        <v>5231.14</v>
      </c>
      <c r="M107" s="10">
        <v>0</v>
      </c>
      <c r="N107" s="19"/>
    </row>
    <row r="108" s="3" customFormat="true" ht="16" customHeight="true" spans="1:14">
      <c r="A108" s="12" t="s">
        <v>125</v>
      </c>
      <c r="B108" s="10">
        <f>[1]结算2022年!E108</f>
        <v>710323</v>
      </c>
      <c r="C108" s="10">
        <f>[1]结算2022年!F108</f>
        <v>0</v>
      </c>
      <c r="D108" s="10">
        <v>488</v>
      </c>
      <c r="E108" s="10"/>
      <c r="F108" s="10">
        <f>[1]结算2022年!Q108</f>
        <v>-738.57</v>
      </c>
      <c r="G108" s="10">
        <f>[1]结算2022年!R108</f>
        <v>0</v>
      </c>
      <c r="H108" s="10">
        <f t="shared" si="2"/>
        <v>-738.57</v>
      </c>
      <c r="I108" s="10"/>
      <c r="J108" s="10">
        <f>[1]结算2022年!U108</f>
        <v>36368.54</v>
      </c>
      <c r="K108" s="10">
        <f>[1]结算2022年!V108</f>
        <v>32867.97</v>
      </c>
      <c r="L108" s="10">
        <f t="shared" si="3"/>
        <v>3500.57</v>
      </c>
      <c r="M108" s="10">
        <v>0</v>
      </c>
      <c r="N108" s="19"/>
    </row>
    <row r="109" s="3" customFormat="true" ht="16" customHeight="true" spans="1:14">
      <c r="A109" s="12" t="s">
        <v>126</v>
      </c>
      <c r="B109" s="10">
        <f>[1]结算2022年!E109</f>
        <v>558501</v>
      </c>
      <c r="C109" s="10">
        <f>[1]结算2022年!F109</f>
        <v>0</v>
      </c>
      <c r="D109" s="10">
        <v>488</v>
      </c>
      <c r="E109" s="10"/>
      <c r="F109" s="10">
        <f>[1]结算2022年!Q109</f>
        <v>-436.600000000002</v>
      </c>
      <c r="G109" s="10">
        <f>[1]结算2022年!R109</f>
        <v>0</v>
      </c>
      <c r="H109" s="10">
        <f t="shared" si="2"/>
        <v>-436.600000000002</v>
      </c>
      <c r="I109" s="10"/>
      <c r="J109" s="10">
        <f>[1]结算2022年!U109</f>
        <v>28595.25</v>
      </c>
      <c r="K109" s="10">
        <f>[1]结算2022年!V109</f>
        <v>25765.19</v>
      </c>
      <c r="L109" s="10">
        <f t="shared" si="3"/>
        <v>2830.06</v>
      </c>
      <c r="M109" s="10">
        <v>0</v>
      </c>
      <c r="N109" s="19"/>
    </row>
    <row r="110" s="3" customFormat="true" ht="16" customHeight="true" spans="1:14">
      <c r="A110" s="12" t="s">
        <v>127</v>
      </c>
      <c r="B110" s="10">
        <f>[1]结算2022年!E110</f>
        <v>502885</v>
      </c>
      <c r="C110" s="10">
        <f>[1]结算2022年!F110</f>
        <v>0</v>
      </c>
      <c r="D110" s="10">
        <v>488</v>
      </c>
      <c r="E110" s="10"/>
      <c r="F110" s="10">
        <f>[1]结算2022年!Q110</f>
        <v>-278.869999999999</v>
      </c>
      <c r="G110" s="10">
        <f>[1]结算2022年!R110</f>
        <v>0</v>
      </c>
      <c r="H110" s="10">
        <f t="shared" si="2"/>
        <v>-278.869999999999</v>
      </c>
      <c r="I110" s="10"/>
      <c r="J110" s="10">
        <f>[1]结算2022年!U110</f>
        <v>25747.71</v>
      </c>
      <c r="K110" s="10">
        <f>[1]结算2022年!V110</f>
        <v>23163.22</v>
      </c>
      <c r="L110" s="10">
        <f t="shared" si="3"/>
        <v>2584.49</v>
      </c>
      <c r="M110" s="10">
        <v>0</v>
      </c>
      <c r="N110" s="20"/>
    </row>
    <row r="111" s="3" customFormat="true" ht="16" customHeight="true" spans="1:14">
      <c r="A111" s="12" t="s">
        <v>128</v>
      </c>
      <c r="B111" s="10">
        <f>[1]结算2022年!E111</f>
        <v>2342912</v>
      </c>
      <c r="C111" s="10">
        <f>[1]结算2022年!F111</f>
        <v>0</v>
      </c>
      <c r="D111" s="10">
        <v>488</v>
      </c>
      <c r="E111" s="10"/>
      <c r="F111" s="10">
        <f>[1]结算2022年!Q111</f>
        <v>-576.450000000001</v>
      </c>
      <c r="G111" s="10">
        <f>[1]结算2022年!R111</f>
        <v>0</v>
      </c>
      <c r="H111" s="10">
        <f t="shared" si="2"/>
        <v>-576.450000000001</v>
      </c>
      <c r="I111" s="10">
        <f>[1]结算2022年!S111</f>
        <v>144.34</v>
      </c>
      <c r="J111" s="10">
        <f>[1]结算2022年!U111</f>
        <v>119957.09</v>
      </c>
      <c r="K111" s="10">
        <f>[1]结算2022年!V111</f>
        <v>107626.75</v>
      </c>
      <c r="L111" s="10">
        <f t="shared" si="3"/>
        <v>12330.34</v>
      </c>
      <c r="M111" s="10">
        <f>H111+I111+L111</f>
        <v>11898.23</v>
      </c>
      <c r="N111" s="18" t="s">
        <v>26</v>
      </c>
    </row>
    <row r="112" s="3" customFormat="true" ht="16" customHeight="true" spans="1:14">
      <c r="A112" s="12" t="s">
        <v>129</v>
      </c>
      <c r="B112" s="10">
        <f>[1]结算2022年!E112</f>
        <v>740860</v>
      </c>
      <c r="C112" s="10">
        <f>[1]结算2022年!F112</f>
        <v>0</v>
      </c>
      <c r="D112" s="10">
        <v>488</v>
      </c>
      <c r="E112" s="10"/>
      <c r="F112" s="10">
        <f>[1]结算2022年!Q112</f>
        <v>-537.650000000001</v>
      </c>
      <c r="G112" s="10">
        <f>[1]结算2022年!R112</f>
        <v>0</v>
      </c>
      <c r="H112" s="10">
        <f t="shared" si="2"/>
        <v>-537.650000000001</v>
      </c>
      <c r="I112" s="10"/>
      <c r="J112" s="10">
        <f>[1]结算2022年!U112</f>
        <v>37932.03</v>
      </c>
      <c r="K112" s="10">
        <f>[1]结算2022年!V112</f>
        <v>34015.19</v>
      </c>
      <c r="L112" s="10">
        <f t="shared" si="3"/>
        <v>3916.84</v>
      </c>
      <c r="M112" s="10">
        <v>0</v>
      </c>
      <c r="N112" s="19"/>
    </row>
    <row r="113" s="3" customFormat="true" ht="16" customHeight="true" spans="1:14">
      <c r="A113" s="12" t="s">
        <v>130</v>
      </c>
      <c r="B113" s="10">
        <f>[1]结算2022年!E113</f>
        <v>1053851</v>
      </c>
      <c r="C113" s="10">
        <f>[1]结算2022年!F113</f>
        <v>0</v>
      </c>
      <c r="D113" s="10">
        <v>488</v>
      </c>
      <c r="E113" s="10"/>
      <c r="F113" s="10">
        <f>[1]结算2022年!Q113</f>
        <v>413.800000000003</v>
      </c>
      <c r="G113" s="10">
        <f>[1]结算2022年!R113</f>
        <v>0</v>
      </c>
      <c r="H113" s="10">
        <f t="shared" si="2"/>
        <v>413.800000000003</v>
      </c>
      <c r="I113" s="10"/>
      <c r="J113" s="10">
        <f>[1]结算2022年!U113</f>
        <v>53957.17</v>
      </c>
      <c r="K113" s="10">
        <f>[1]结算2022年!V113</f>
        <v>48470.9</v>
      </c>
      <c r="L113" s="10">
        <f t="shared" si="3"/>
        <v>5486.27</v>
      </c>
      <c r="M113" s="10">
        <v>0</v>
      </c>
      <c r="N113" s="19"/>
    </row>
    <row r="114" s="3" customFormat="true" ht="16" customHeight="true" spans="1:14">
      <c r="A114" s="12" t="s">
        <v>131</v>
      </c>
      <c r="B114" s="10">
        <f>[1]结算2022年!E114</f>
        <v>548201</v>
      </c>
      <c r="C114" s="10">
        <f>[1]结算2022年!F114</f>
        <v>0</v>
      </c>
      <c r="D114" s="10">
        <v>488</v>
      </c>
      <c r="E114" s="10"/>
      <c r="F114" s="10">
        <f>[1]结算2022年!Q114</f>
        <v>-452.600000000002</v>
      </c>
      <c r="G114" s="10">
        <f>[1]结算2022年!R114</f>
        <v>0</v>
      </c>
      <c r="H114" s="10">
        <f t="shared" si="2"/>
        <v>-452.600000000002</v>
      </c>
      <c r="I114" s="10"/>
      <c r="J114" s="10">
        <f>[1]结算2022年!U114</f>
        <v>28067.89</v>
      </c>
      <c r="K114" s="10">
        <f>[1]结算2022年!V114</f>
        <v>25140.66</v>
      </c>
      <c r="L114" s="10">
        <f t="shared" si="3"/>
        <v>2927.23</v>
      </c>
      <c r="M114" s="10">
        <v>0</v>
      </c>
      <c r="N114" s="20"/>
    </row>
    <row r="115" s="3" customFormat="true" ht="16" customHeight="true" spans="1:14">
      <c r="A115" s="12" t="s">
        <v>132</v>
      </c>
      <c r="B115" s="10">
        <f>[1]结算2022年!E115</f>
        <v>670810</v>
      </c>
      <c r="C115" s="10">
        <f>[1]结算2022年!F115</f>
        <v>0</v>
      </c>
      <c r="D115" s="10">
        <v>488</v>
      </c>
      <c r="E115" s="10"/>
      <c r="F115" s="10">
        <f>[1]结算2022年!Q115</f>
        <v>-6.23999999999796</v>
      </c>
      <c r="G115" s="10">
        <f>[1]结算2022年!R115</f>
        <v>0</v>
      </c>
      <c r="H115" s="10">
        <f t="shared" si="2"/>
        <v>-6.23999999999796</v>
      </c>
      <c r="I115" s="10"/>
      <c r="J115" s="10">
        <f>[1]结算2022年!U115</f>
        <v>34345.47</v>
      </c>
      <c r="K115" s="10">
        <f>[1]结算2022年!V115</f>
        <v>30728.98</v>
      </c>
      <c r="L115" s="10">
        <f t="shared" si="3"/>
        <v>3616.49</v>
      </c>
      <c r="M115" s="10">
        <f>H115+I115+L115</f>
        <v>3610.25</v>
      </c>
      <c r="N115" s="10" t="s">
        <v>133</v>
      </c>
    </row>
    <row r="116" s="3" customFormat="true" ht="16" customHeight="true" spans="1:14">
      <c r="A116" s="12" t="s">
        <v>134</v>
      </c>
      <c r="B116" s="10">
        <f>[1]结算2022年!E116</f>
        <v>875637</v>
      </c>
      <c r="C116" s="10">
        <f>[1]结算2022年!F116</f>
        <v>0</v>
      </c>
      <c r="D116" s="10">
        <v>488</v>
      </c>
      <c r="E116" s="10"/>
      <c r="F116" s="10">
        <f>[1]结算2022年!Q116</f>
        <v>-46.8900000000067</v>
      </c>
      <c r="G116" s="10">
        <f>[1]结算2022年!R116</f>
        <v>0</v>
      </c>
      <c r="H116" s="10">
        <f t="shared" si="2"/>
        <v>-46.8900000000067</v>
      </c>
      <c r="I116" s="10">
        <f>[1]结算2022年!S116</f>
        <v>150.19</v>
      </c>
      <c r="J116" s="10">
        <f>[1]结算2022年!U116</f>
        <v>44832.61</v>
      </c>
      <c r="K116" s="10">
        <f>[1]结算2022年!V116</f>
        <v>39969.6</v>
      </c>
      <c r="L116" s="10">
        <f t="shared" si="3"/>
        <v>4863.01</v>
      </c>
      <c r="M116" s="10">
        <f>H116+I116+L116</f>
        <v>4966.30999999999</v>
      </c>
      <c r="N116" s="10" t="s">
        <v>133</v>
      </c>
    </row>
    <row r="117" s="3" customFormat="true" ht="16" customHeight="true" spans="1:14">
      <c r="A117" s="12" t="s">
        <v>135</v>
      </c>
      <c r="B117" s="10">
        <f>[1]结算2022年!E117</f>
        <v>4261757</v>
      </c>
      <c r="C117" s="10">
        <f>[1]结算2022年!F117</f>
        <v>0</v>
      </c>
      <c r="D117" s="10">
        <v>488</v>
      </c>
      <c r="E117" s="10"/>
      <c r="F117" s="10">
        <f>[1]结算2022年!Q117</f>
        <v>4005.72999999998</v>
      </c>
      <c r="G117" s="10">
        <f>[1]结算2022年!R117</f>
        <v>0</v>
      </c>
      <c r="H117" s="10">
        <f t="shared" si="2"/>
        <v>4005.72999999998</v>
      </c>
      <c r="I117" s="10">
        <f>[1]结算2022年!S117</f>
        <v>141.04</v>
      </c>
      <c r="J117" s="10">
        <f>[1]结算2022年!U117</f>
        <v>218201.96</v>
      </c>
      <c r="K117" s="10">
        <f>[1]结算2022年!V117</f>
        <v>194871.65</v>
      </c>
      <c r="L117" s="10">
        <f t="shared" si="3"/>
        <v>23330.31</v>
      </c>
      <c r="M117" s="10">
        <f>H117+I117+L117</f>
        <v>27477.08</v>
      </c>
      <c r="N117" s="10" t="s">
        <v>133</v>
      </c>
    </row>
  </sheetData>
  <mergeCells count="28">
    <mergeCell ref="A2:N2"/>
    <mergeCell ref="M3:N3"/>
    <mergeCell ref="B4:C4"/>
    <mergeCell ref="D4:E4"/>
    <mergeCell ref="F4:H4"/>
    <mergeCell ref="J4:L4"/>
    <mergeCell ref="A4:A5"/>
    <mergeCell ref="I4:I5"/>
    <mergeCell ref="M4:M5"/>
    <mergeCell ref="N4:N5"/>
    <mergeCell ref="N9:N12"/>
    <mergeCell ref="N13:N16"/>
    <mergeCell ref="N17:N22"/>
    <mergeCell ref="N23:N28"/>
    <mergeCell ref="N29:N36"/>
    <mergeCell ref="N37:N42"/>
    <mergeCell ref="N43:N47"/>
    <mergeCell ref="N48:N52"/>
    <mergeCell ref="N53:N61"/>
    <mergeCell ref="N62:N69"/>
    <mergeCell ref="N70:N75"/>
    <mergeCell ref="N76:N84"/>
    <mergeCell ref="N85:N90"/>
    <mergeCell ref="N91:N97"/>
    <mergeCell ref="N98:N101"/>
    <mergeCell ref="N102:N105"/>
    <mergeCell ref="N106:N110"/>
    <mergeCell ref="N111:N114"/>
  </mergeCells>
  <printOptions horizontalCentered="true"/>
  <pageMargins left="0.314583333333333" right="0.314583333333333" top="0.747916666666667" bottom="0.747916666666667" header="0.314583333333333" footer="0.314583333333333"/>
  <pageSetup paperSize="9" scale="8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肖礼诗</dc:creator>
  <cp:lastModifiedBy>肖礼诗</cp:lastModifiedBy>
  <dcterms:created xsi:type="dcterms:W3CDTF">2023-10-09T09:23:00Z</dcterms:created>
  <dcterms:modified xsi:type="dcterms:W3CDTF">2023-10-10T10:46:35Z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